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0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ailadminchiac.sharepoint.com/sites/UoC-Staff/IT Services/Department/Support Information/Systems/Help Site/Archived pages/"/>
    </mc:Choice>
  </mc:AlternateContent>
  <xr:revisionPtr revIDLastSave="3972" documentId="13_ncr:1_{C9DE66A2-77BF-4D6B-BD43-61AAEDA6FE95}" xr6:coauthVersionLast="47" xr6:coauthVersionMax="47" xr10:uidLastSave="{8CC5546F-8B00-4FC2-AE3B-3C2180C8A879}"/>
  <bookViews>
    <workbookView xWindow="28680" yWindow="-120" windowWidth="29040" windowHeight="18240" firstSheet="1" activeTab="1" xr2:uid="{260C097A-7539-4814-A02C-177B8BF9B20F}"/>
  </bookViews>
  <sheets>
    <sheet name="Categories" sheetId="2" r:id="rId1"/>
    <sheet name="Pages" sheetId="1" r:id="rId2"/>
    <sheet name="Totals" sheetId="3" r:id="rId3"/>
  </sheets>
  <definedNames>
    <definedName name="Categories">Categories!$A$1:$A$43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D3" i="3"/>
  <c r="D4" i="3"/>
  <c r="D5" i="3"/>
  <c r="D6" i="3"/>
  <c r="D7" i="3"/>
  <c r="D8" i="3"/>
  <c r="D9" i="3"/>
  <c r="D2" i="3"/>
  <c r="E2" i="3"/>
  <c r="C9" i="3" a="1"/>
  <c r="C9" i="3" s="1"/>
  <c r="C8" i="3" a="1"/>
  <c r="C8" i="3" s="1"/>
  <c r="C7" i="3" a="1"/>
  <c r="C7" i="3" s="1"/>
  <c r="C6" i="3" a="1"/>
  <c r="C6" i="3" s="1"/>
  <c r="C5" i="3" a="1"/>
  <c r="C5" i="3" s="1"/>
  <c r="C4" i="3" a="1"/>
  <c r="C4" i="3" s="1"/>
  <c r="C3" i="3" a="1"/>
  <c r="C3" i="3" s="1"/>
  <c r="C2" i="3"/>
  <c r="L2" i="1"/>
  <c r="L3" i="1"/>
  <c r="L4" i="1"/>
  <c r="L5" i="1"/>
  <c r="L6" i="1"/>
  <c r="L7" i="1"/>
  <c r="L8" i="1"/>
  <c r="L9" i="1"/>
  <c r="L12" i="1"/>
  <c r="L15" i="1"/>
  <c r="L10" i="1"/>
  <c r="L11" i="1"/>
  <c r="L13" i="1"/>
  <c r="L14" i="1"/>
  <c r="L16" i="1"/>
  <c r="L17" i="1"/>
  <c r="L18" i="1"/>
  <c r="L19" i="1"/>
  <c r="L20" i="1"/>
  <c r="L21" i="1"/>
  <c r="L22" i="1"/>
  <c r="L23" i="1"/>
  <c r="L28" i="1"/>
  <c r="L24" i="1"/>
  <c r="L29" i="1"/>
  <c r="L26" i="1"/>
  <c r="L27" i="1"/>
  <c r="L25" i="1"/>
  <c r="L30" i="1"/>
  <c r="L31" i="1"/>
  <c r="L32" i="1"/>
  <c r="L42" i="1"/>
  <c r="L33" i="1"/>
  <c r="L34" i="1"/>
  <c r="L35" i="1"/>
  <c r="L36" i="1"/>
  <c r="L37" i="1"/>
  <c r="L38" i="1"/>
  <c r="L39" i="1"/>
  <c r="L40" i="1"/>
  <c r="L41" i="1"/>
  <c r="L43" i="1"/>
  <c r="L44" i="1"/>
  <c r="L45" i="1"/>
  <c r="L46" i="1"/>
  <c r="L47" i="1"/>
  <c r="L255" i="1"/>
  <c r="L48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51" i="1"/>
  <c r="L53" i="1"/>
  <c r="L54" i="1"/>
  <c r="L55" i="1"/>
  <c r="L56" i="1"/>
  <c r="L57" i="1"/>
  <c r="L58" i="1"/>
  <c r="L59" i="1"/>
  <c r="L60" i="1"/>
  <c r="L61" i="1"/>
  <c r="L62" i="1"/>
  <c r="L63" i="1"/>
  <c r="L52" i="1"/>
  <c r="L64" i="1"/>
  <c r="L65" i="1"/>
  <c r="L49" i="1"/>
  <c r="L66" i="1"/>
  <c r="L67" i="1"/>
  <c r="L70" i="1"/>
  <c r="L50" i="1"/>
  <c r="L68" i="1"/>
  <c r="L69" i="1"/>
  <c r="L97" i="1"/>
  <c r="L95" i="1"/>
  <c r="L96" i="1"/>
  <c r="L98" i="1"/>
  <c r="L99" i="1"/>
  <c r="L100" i="1"/>
  <c r="L101" i="1"/>
  <c r="L103" i="1"/>
  <c r="L108" i="1"/>
  <c r="L114" i="1"/>
  <c r="L124" i="1"/>
  <c r="L117" i="1"/>
  <c r="L119" i="1"/>
  <c r="L120" i="1"/>
  <c r="L122" i="1"/>
  <c r="L123" i="1"/>
  <c r="L104" i="1"/>
  <c r="L105" i="1"/>
  <c r="L102" i="1"/>
  <c r="L106" i="1"/>
  <c r="L107" i="1"/>
  <c r="L109" i="1"/>
  <c r="L110" i="1"/>
  <c r="L111" i="1"/>
  <c r="L112" i="1"/>
  <c r="L113" i="1"/>
  <c r="L126" i="1"/>
  <c r="L115" i="1"/>
  <c r="L116" i="1"/>
  <c r="L121" i="1"/>
  <c r="L118" i="1"/>
  <c r="L125" i="1"/>
  <c r="L127" i="1"/>
  <c r="L139" i="1"/>
  <c r="L138" i="1"/>
  <c r="L140" i="1"/>
  <c r="L141" i="1"/>
  <c r="L142" i="1"/>
  <c r="L143" i="1"/>
  <c r="L144" i="1"/>
  <c r="L145" i="1"/>
  <c r="L146" i="1"/>
  <c r="L147" i="1"/>
  <c r="L128" i="1"/>
  <c r="L129" i="1"/>
  <c r="L130" i="1"/>
  <c r="L131" i="1"/>
  <c r="L132" i="1"/>
  <c r="L133" i="1"/>
  <c r="L134" i="1"/>
  <c r="L135" i="1"/>
  <c r="L136" i="1"/>
  <c r="L137" i="1"/>
  <c r="L148" i="1"/>
  <c r="L149" i="1"/>
  <c r="L150" i="1"/>
  <c r="L152" i="1"/>
  <c r="L151" i="1"/>
  <c r="L153" i="1"/>
  <c r="L161" i="1"/>
  <c r="L162" i="1"/>
  <c r="L229" i="1"/>
  <c r="L191" i="1"/>
  <c r="L192" i="1"/>
  <c r="L195" i="1"/>
  <c r="L199" i="1"/>
  <c r="L203" i="1"/>
  <c r="L218" i="1"/>
  <c r="L230" i="1"/>
  <c r="L170" i="1"/>
  <c r="L222" i="1"/>
  <c r="L223" i="1"/>
  <c r="L224" i="1"/>
  <c r="L248" i="1"/>
  <c r="L250" i="1"/>
  <c r="L225" i="1"/>
  <c r="L226" i="1"/>
  <c r="L228" i="1"/>
  <c r="L231" i="1"/>
  <c r="L154" i="1"/>
  <c r="L160" i="1"/>
  <c r="L241" i="1"/>
  <c r="L244" i="1"/>
  <c r="L257" i="1"/>
  <c r="L252" i="1"/>
  <c r="L253" i="1"/>
  <c r="L159" i="1"/>
  <c r="L158" i="1"/>
  <c r="L163" i="1"/>
  <c r="L155" i="1"/>
  <c r="L164" i="1"/>
  <c r="L165" i="1"/>
  <c r="L167" i="1"/>
  <c r="L168" i="1"/>
  <c r="L169" i="1"/>
  <c r="L166" i="1"/>
  <c r="L171" i="1"/>
  <c r="L172" i="1"/>
  <c r="L174" i="1"/>
  <c r="L173" i="1"/>
  <c r="L157" i="1"/>
  <c r="L175" i="1"/>
  <c r="L181" i="1"/>
  <c r="L176" i="1"/>
  <c r="L177" i="1"/>
  <c r="L178" i="1"/>
  <c r="L179" i="1"/>
  <c r="L180" i="1"/>
  <c r="L182" i="1"/>
  <c r="L183" i="1"/>
  <c r="L184" i="1"/>
  <c r="L185" i="1"/>
  <c r="L186" i="1"/>
  <c r="L193" i="1"/>
  <c r="L194" i="1"/>
  <c r="L197" i="1"/>
  <c r="L196" i="1"/>
  <c r="L198" i="1"/>
  <c r="L200" i="1"/>
  <c r="L201" i="1"/>
  <c r="L202" i="1"/>
  <c r="L204" i="1"/>
  <c r="L205" i="1"/>
  <c r="L206" i="1"/>
  <c r="L207" i="1"/>
  <c r="L208" i="1"/>
  <c r="L209" i="1"/>
  <c r="L210" i="1"/>
  <c r="L211" i="1"/>
  <c r="L213" i="1"/>
  <c r="L212" i="1"/>
  <c r="L214" i="1"/>
  <c r="L215" i="1"/>
  <c r="L216" i="1"/>
  <c r="L217" i="1"/>
  <c r="L219" i="1"/>
  <c r="L220" i="1"/>
  <c r="L221" i="1"/>
  <c r="L227" i="1"/>
  <c r="L232" i="1"/>
  <c r="L233" i="1"/>
  <c r="L234" i="1"/>
  <c r="L235" i="1"/>
  <c r="L236" i="1"/>
  <c r="L237" i="1"/>
  <c r="L238" i="1"/>
  <c r="L239" i="1"/>
  <c r="L240" i="1"/>
  <c r="L156" i="1"/>
  <c r="L187" i="1"/>
  <c r="L242" i="1"/>
  <c r="L243" i="1"/>
  <c r="L245" i="1"/>
  <c r="L246" i="1"/>
  <c r="L247" i="1"/>
  <c r="L249" i="1"/>
  <c r="L251" i="1"/>
  <c r="L188" i="1"/>
  <c r="L189" i="1"/>
  <c r="L190" i="1"/>
  <c r="L254" i="1"/>
  <c r="L256" i="1"/>
  <c r="L258" i="1"/>
  <c r="L260" i="1"/>
  <c r="L259" i="1"/>
  <c r="L261" i="1"/>
  <c r="L262" i="1"/>
  <c r="L263" i="1"/>
  <c r="L264" i="1"/>
  <c r="L265" i="1"/>
  <c r="L266" i="1"/>
  <c r="L267" i="1"/>
  <c r="L268" i="1"/>
  <c r="L269" i="1"/>
  <c r="L271" i="1"/>
  <c r="L272" i="1"/>
  <c r="L273" i="1"/>
  <c r="L276" i="1"/>
  <c r="L281" i="1"/>
  <c r="L282" i="1"/>
  <c r="L283" i="1"/>
  <c r="L291" i="1"/>
  <c r="L292" i="1"/>
  <c r="L296" i="1"/>
  <c r="L297" i="1"/>
  <c r="L301" i="1"/>
  <c r="L302" i="1"/>
  <c r="L270" i="1"/>
  <c r="L277" i="1"/>
  <c r="L304" i="1"/>
  <c r="L310" i="1"/>
  <c r="L312" i="1"/>
  <c r="L274" i="1"/>
  <c r="L306" i="1"/>
  <c r="L275" i="1"/>
  <c r="L278" i="1"/>
  <c r="L279" i="1"/>
  <c r="L280" i="1"/>
  <c r="L284" i="1"/>
  <c r="L285" i="1"/>
  <c r="L286" i="1"/>
  <c r="L287" i="1"/>
  <c r="L288" i="1"/>
  <c r="L289" i="1"/>
  <c r="L290" i="1"/>
  <c r="L293" i="1"/>
  <c r="L295" i="1"/>
  <c r="L294" i="1"/>
  <c r="L298" i="1"/>
  <c r="L299" i="1"/>
  <c r="L300" i="1"/>
  <c r="L303" i="1"/>
  <c r="L305" i="1"/>
  <c r="L307" i="1"/>
  <c r="L308" i="1"/>
  <c r="L309" i="1"/>
  <c r="L311" i="1"/>
  <c r="L313" i="1"/>
  <c r="L315" i="1"/>
  <c r="L314" i="1"/>
  <c r="L316" i="1"/>
  <c r="L317" i="1"/>
  <c r="L318" i="1"/>
  <c r="L319" i="1"/>
  <c r="L321" i="1"/>
  <c r="L322" i="1"/>
  <c r="L323" i="1"/>
  <c r="L324" i="1"/>
  <c r="L325" i="1"/>
  <c r="L320" i="1"/>
  <c r="L326" i="1"/>
  <c r="L327" i="1"/>
  <c r="L328" i="1"/>
  <c r="L330" i="1"/>
  <c r="L331" i="1"/>
  <c r="L332" i="1"/>
  <c r="L333" i="1"/>
  <c r="L329" i="1"/>
  <c r="L334" i="1"/>
  <c r="L335" i="1"/>
  <c r="L336" i="1"/>
  <c r="L337" i="1"/>
  <c r="L339" i="1"/>
  <c r="L338" i="1"/>
  <c r="L340" i="1"/>
  <c r="L341" i="1"/>
  <c r="L346" i="1"/>
  <c r="L342" i="1"/>
  <c r="L343" i="1"/>
  <c r="L348" i="1"/>
  <c r="L344" i="1"/>
  <c r="L345" i="1"/>
  <c r="L347" i="1"/>
  <c r="L349" i="1"/>
  <c r="L350" i="1"/>
  <c r="L351" i="1"/>
  <c r="L352" i="1"/>
  <c r="L353" i="1"/>
  <c r="L354" i="1"/>
  <c r="L355" i="1"/>
  <c r="L356" i="1"/>
  <c r="L357" i="1"/>
  <c r="L374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2" i="1"/>
  <c r="L371" i="1"/>
  <c r="L373" i="1"/>
  <c r="L376" i="1"/>
  <c r="L379" i="1"/>
  <c r="L381" i="1"/>
  <c r="L375" i="1"/>
  <c r="L384" i="1"/>
  <c r="L392" i="1"/>
  <c r="L401" i="1"/>
  <c r="L411" i="1"/>
  <c r="L403" i="1"/>
  <c r="L404" i="1"/>
  <c r="L412" i="1"/>
  <c r="L385" i="1"/>
  <c r="L386" i="1"/>
  <c r="L388" i="1"/>
  <c r="L387" i="1"/>
  <c r="L389" i="1"/>
  <c r="L390" i="1"/>
  <c r="L391" i="1"/>
  <c r="L393" i="1"/>
  <c r="L394" i="1"/>
  <c r="L395" i="1"/>
  <c r="L396" i="1"/>
  <c r="L397" i="1"/>
  <c r="L398" i="1"/>
  <c r="L399" i="1"/>
  <c r="L400" i="1"/>
  <c r="L402" i="1"/>
  <c r="L405" i="1"/>
  <c r="L406" i="1"/>
  <c r="L407" i="1"/>
  <c r="L408" i="1"/>
  <c r="L409" i="1"/>
  <c r="L410" i="1"/>
  <c r="L427" i="1"/>
  <c r="L418" i="1"/>
  <c r="L413" i="1"/>
  <c r="L414" i="1"/>
  <c r="L415" i="1"/>
  <c r="L416" i="1"/>
  <c r="L417" i="1"/>
  <c r="L419" i="1"/>
  <c r="L420" i="1"/>
  <c r="L421" i="1"/>
  <c r="L422" i="1"/>
  <c r="L423" i="1"/>
  <c r="L424" i="1"/>
  <c r="L426" i="1"/>
  <c r="L425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5" i="1"/>
  <c r="L447" i="1"/>
  <c r="L446" i="1"/>
  <c r="L444" i="1"/>
  <c r="L448" i="1"/>
  <c r="L449" i="1"/>
  <c r="L454" i="1"/>
  <c r="L456" i="1"/>
  <c r="L460" i="1"/>
  <c r="L458" i="1"/>
  <c r="L450" i="1"/>
  <c r="L451" i="1"/>
  <c r="L452" i="1"/>
  <c r="L453" i="1"/>
  <c r="L461" i="1"/>
  <c r="L455" i="1"/>
  <c r="L457" i="1"/>
  <c r="L459" i="1"/>
  <c r="L464" i="1"/>
  <c r="L466" i="1"/>
  <c r="L469" i="1"/>
  <c r="L497" i="1"/>
  <c r="L474" i="1"/>
  <c r="L502" i="1"/>
  <c r="L482" i="1"/>
  <c r="L483" i="1"/>
  <c r="L487" i="1"/>
  <c r="L496" i="1"/>
  <c r="L489" i="1"/>
  <c r="L490" i="1"/>
  <c r="L492" i="1"/>
  <c r="L493" i="1"/>
  <c r="L495" i="1"/>
  <c r="L498" i="1"/>
  <c r="L499" i="1"/>
  <c r="L500" i="1"/>
  <c r="L501" i="1"/>
  <c r="L503" i="1"/>
  <c r="L504" i="1"/>
  <c r="L505" i="1"/>
  <c r="L506" i="1"/>
  <c r="L507" i="1"/>
  <c r="L508" i="1"/>
  <c r="L509" i="1"/>
  <c r="L510" i="1"/>
  <c r="L511" i="1"/>
  <c r="L513" i="1"/>
  <c r="L514" i="1"/>
  <c r="L528" i="1"/>
  <c r="L517" i="1"/>
  <c r="L518" i="1"/>
  <c r="L524" i="1"/>
  <c r="L529" i="1"/>
  <c r="L526" i="1"/>
  <c r="L530" i="1"/>
  <c r="L532" i="1"/>
  <c r="L515" i="1"/>
  <c r="L516" i="1"/>
  <c r="L519" i="1"/>
  <c r="L520" i="1"/>
  <c r="L521" i="1"/>
  <c r="L522" i="1"/>
  <c r="L523" i="1"/>
  <c r="L525" i="1"/>
  <c r="L527" i="1"/>
  <c r="L531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8" i="1"/>
  <c r="L549" i="1"/>
  <c r="L550" i="1"/>
  <c r="L551" i="1"/>
  <c r="L552" i="1"/>
  <c r="L556" i="1"/>
  <c r="L554" i="1"/>
  <c r="L555" i="1"/>
  <c r="L553" i="1"/>
  <c r="L557" i="1"/>
  <c r="L54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3" i="1"/>
  <c r="L571" i="1"/>
  <c r="L572" i="1"/>
  <c r="L575" i="1"/>
  <c r="L574" i="1"/>
  <c r="L579" i="1"/>
  <c r="L576" i="1"/>
  <c r="L577" i="1"/>
  <c r="L578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B9" i="3"/>
  <c r="B8" i="3"/>
  <c r="B7" i="3"/>
  <c r="B6" i="3"/>
  <c r="B5" i="3"/>
  <c r="B4" i="3"/>
  <c r="B3" i="3"/>
  <c r="B2" i="3"/>
  <c r="F2" i="3" l="1"/>
  <c r="F9" i="3"/>
  <c r="F8" i="3"/>
  <c r="F7" i="3"/>
  <c r="F6" i="3"/>
  <c r="F5" i="3"/>
  <c r="F4" i="3"/>
  <c r="F3" i="3"/>
  <c r="B10" i="3"/>
  <c r="D10" i="3"/>
  <c r="C10" i="3"/>
  <c r="F10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<sst xmlns="http://schemas.openxmlformats.org/spreadsheetml/2006/main" count="4247" uniqueCount="1279">
  <si>
    <t>Academic Registry</t>
  </si>
  <si>
    <t>Accessibility and Inclusion</t>
  </si>
  <si>
    <t>Calendar</t>
  </si>
  <si>
    <t>Catering</t>
  </si>
  <si>
    <t>Email</t>
  </si>
  <si>
    <t>Excel</t>
  </si>
  <si>
    <t>Excel Training</t>
  </si>
  <si>
    <t>File Storage</t>
  </si>
  <si>
    <t>General</t>
  </si>
  <si>
    <t>General Policies</t>
  </si>
  <si>
    <t>Guides</t>
  </si>
  <si>
    <t>Induction</t>
  </si>
  <si>
    <t>Introduction to MyPad</t>
  </si>
  <si>
    <t>IT Policies</t>
  </si>
  <si>
    <t>IT Services</t>
  </si>
  <si>
    <t>IT Skills</t>
  </si>
  <si>
    <t>Learning and Teaching</t>
  </si>
  <si>
    <t>Learning and Teaching Innovation</t>
  </si>
  <si>
    <t>Library</t>
  </si>
  <si>
    <t>Library Policies</t>
  </si>
  <si>
    <t>MAF Online</t>
  </si>
  <si>
    <t>Moodle</t>
  </si>
  <si>
    <t>Moodle overview for staff</t>
  </si>
  <si>
    <t>Microsoft Stream</t>
  </si>
  <si>
    <t>MyPad</t>
  </si>
  <si>
    <t>Partner Induction</t>
  </si>
  <si>
    <t>Policy</t>
  </si>
  <si>
    <t>PowerPoint</t>
  </si>
  <si>
    <t>PowerPoint Tutorials</t>
  </si>
  <si>
    <t>Printing</t>
  </si>
  <si>
    <t>Privacy Policies</t>
  </si>
  <si>
    <t>School of Nursing and Allied Health</t>
  </si>
  <si>
    <t>SIZ</t>
  </si>
  <si>
    <t>SIZ Policies</t>
  </si>
  <si>
    <t>Staff Induction</t>
  </si>
  <si>
    <t>Strategy Policies</t>
  </si>
  <si>
    <t>Student Induction</t>
  </si>
  <si>
    <t>Teams</t>
  </si>
  <si>
    <t>Teams Overview</t>
  </si>
  <si>
    <t>Student Support and Wellbeing</t>
  </si>
  <si>
    <t>What are scams?</t>
  </si>
  <si>
    <t>Word</t>
  </si>
  <si>
    <t>UOC Food: Catering</t>
  </si>
  <si>
    <t>URL</t>
  </si>
  <si>
    <t>enrol</t>
  </si>
  <si>
    <t>Type</t>
  </si>
  <si>
    <t>Status</t>
  </si>
  <si>
    <t>Editor</t>
  </si>
  <si>
    <t>Category Primary</t>
  </si>
  <si>
    <t>Category Secondary</t>
  </si>
  <si>
    <t>Notes</t>
  </si>
  <si>
    <t>Old Author</t>
  </si>
  <si>
    <t>Old Group</t>
  </si>
  <si>
    <t>Updated</t>
  </si>
  <si>
    <t>New URL</t>
  </si>
  <si>
    <t>https://help.chi.ac.uk/academic-registry</t>
  </si>
  <si>
    <t>Basic</t>
  </si>
  <si>
    <t>Published</t>
  </si>
  <si>
    <t>Matt</t>
  </si>
  <si>
    <t>Ben Austin request to keep- Enrol a colleague on a module page</t>
  </si>
  <si>
    <t>BAustin</t>
  </si>
  <si>
    <t>https://help.chi.ac.uk/academic-transcript-requests</t>
  </si>
  <si>
    <t>Academic Transcript Requests</t>
  </si>
  <si>
    <t>Help</t>
  </si>
  <si>
    <t>Ben Austin request to keep</t>
  </si>
  <si>
    <t>https://help.chi.ac.uk/change-registration</t>
  </si>
  <si>
    <t>Change in Registration</t>
  </si>
  <si>
    <t>https://help.chi.ac.uk/module-coordinator-updates</t>
  </si>
  <si>
    <t>Module Coordinator Updates</t>
  </si>
  <si>
    <t>https://help.chi.ac.uk/module-de-registration</t>
  </si>
  <si>
    <t>Module De-Registration</t>
  </si>
  <si>
    <t>https://help.chi.ac.uk/module-registration</t>
  </si>
  <si>
    <t>Module Registration</t>
  </si>
  <si>
    <t>https://help.chi.ac.uk/student-reports-chiview</t>
  </si>
  <si>
    <t>Student Reports in ChiView</t>
  </si>
  <si>
    <t>Ben Austin request to keep - images in final section left out as error on old help site</t>
  </si>
  <si>
    <t>https://help.chi.ac.uk/accessibility</t>
  </si>
  <si>
    <t>Accessibility</t>
  </si>
  <si>
    <t>Roz</t>
  </si>
  <si>
    <t>rwilliam</t>
  </si>
  <si>
    <t>https://help.chi.ac.uk/adding-element-chartgraph</t>
  </si>
  <si>
    <t>Adding an element to a chart/Graph</t>
  </si>
  <si>
    <t>Dan</t>
  </si>
  <si>
    <t>dcarline</t>
  </si>
  <si>
    <t>Accessability and Assistive Technology</t>
  </si>
  <si>
    <t>https://help.chi.ac.uk/apple-accessibility-options</t>
  </si>
  <si>
    <t>Apple accessibility options</t>
  </si>
  <si>
    <t>-</t>
  </si>
  <si>
    <t>https://help.chi.ac.uk/assistive-technology-training-and-support</t>
  </si>
  <si>
    <t>Assistive technology training and support</t>
  </si>
  <si>
    <t>https://help.chi.ac.uk/built-accessibility-options-windows-ease-access-centre</t>
  </si>
  <si>
    <t>Built in accessibility options in Windows (Ease of Access Centre)</t>
  </si>
  <si>
    <t>https://help.chi.ac.uk/creating-accessible-images-using-alt-text</t>
  </si>
  <si>
    <t>Creating accessible images using ALT text</t>
  </si>
  <si>
    <t>rhall</t>
  </si>
  <si>
    <t>TEL</t>
  </si>
  <si>
    <t>https://help.chi.ac.uk/disability-and-dyslexia-service</t>
  </si>
  <si>
    <t>Disability and Dyslexia Service</t>
  </si>
  <si>
    <t>Ariana</t>
  </si>
  <si>
    <t>Student Support</t>
  </si>
  <si>
    <t>https://help.chi.ac.uk/disability-and-dyslexia-support</t>
  </si>
  <si>
    <t>Disability and dyslexia support</t>
  </si>
  <si>
    <t>https://help.chi.ac.uk/if-youre-working-someone-whos-hearing-impaired</t>
  </si>
  <si>
    <t>If you're working with someone who's hearing impaired</t>
  </si>
  <si>
    <t>https://help.chi.ac.uk/if-youre-working-someone-whos-visually-impaired</t>
  </si>
  <si>
    <t>If you're working with someone who's visually impaired</t>
  </si>
  <si>
    <t>https://help.chi.ac.uk/inspiration-mind-mapping</t>
  </si>
  <si>
    <t>Inspiration (mind mapping)</t>
  </si>
  <si>
    <t>https://help.chi.ac.uk/microsoft-immersive-reader-accessibility-tool</t>
  </si>
  <si>
    <t>Microsoft Immersive reader (accessibility tool)</t>
  </si>
  <si>
    <t>hwake</t>
  </si>
  <si>
    <t>https://help.chi.ac.uk/screening-specific-learning-differences-such-dyslexia-and-dyspraxia</t>
  </si>
  <si>
    <t>Screening for specific learning differences such as dyslexia and dyspraxia</t>
  </si>
  <si>
    <t>https://help.chi.ac.uk/sensusaccess</t>
  </si>
  <si>
    <t>SensusAccess</t>
  </si>
  <si>
    <t>https://help.chi.ac.uk/texthelp-read-write</t>
  </si>
  <si>
    <t>Texthelp Read &amp; Write</t>
  </si>
  <si>
    <t>https://help.chi.ac.uk/working-someone-autistic-spectrum</t>
  </si>
  <si>
    <t>Working with someone on the autistic spectrum</t>
  </si>
  <si>
    <t>https://help.chi.ac.uk/working-someone-who-deaf-or-hard-hearing</t>
  </si>
  <si>
    <t>Working with someone who is deaf or hard of hearing</t>
  </si>
  <si>
    <t>https://help.chi.ac.uk/working-someone-physical-or-motor-disability</t>
  </si>
  <si>
    <t>Working with someone with a physical or motor disability</t>
  </si>
  <si>
    <t>https://help.chi.ac.uk/working-someone-visual-impairment</t>
  </si>
  <si>
    <t>Working with someone with a visual impairment</t>
  </si>
  <si>
    <t>https://help.chi.ac.uk/working-someone-anxiety</t>
  </si>
  <si>
    <t>Working with someone with anxiety</t>
  </si>
  <si>
    <t>https://help.chi.ac.uk/working-someone-dyslexia</t>
  </si>
  <si>
    <t>Working with someone with dyslexia</t>
  </si>
  <si>
    <t>https://help.chi.ac.uk/sharing-your-calendar</t>
  </si>
  <si>
    <t>Sharing your calendar</t>
  </si>
  <si>
    <t>Haydn</t>
  </si>
  <si>
    <t>https://help.chi.ac.uk/sharing-your-calendar-office-365</t>
  </si>
  <si>
    <t>Sharing your calendar Office 365</t>
  </si>
  <si>
    <t>https://help.chi.ac.uk/sharing-your-calendar-outlook</t>
  </si>
  <si>
    <t>Sharing your calendar Outlook</t>
  </si>
  <si>
    <t>https://help.chi.ac.uk/emailing-centralised-groups-or-all-staff-all-students</t>
  </si>
  <si>
    <t>Emailing centralised groups or all staff / all students</t>
  </si>
  <si>
    <t>https://help.chi.ac.uk/emailing-centralised-staff-groups</t>
  </si>
  <si>
    <t>Emailing centralised staff groups</t>
  </si>
  <si>
    <t>https://help.chi.ac.uk/error-outlook-desktop-cannot-expand-folder</t>
  </si>
  <si>
    <t>Error in Outlook Desktop: Cannot expand the folder.</t>
  </si>
  <si>
    <t>eroberts</t>
  </si>
  <si>
    <t>https://help.chi.ac.uk/how-send-personal-data-securely-using-email-encryption</t>
  </si>
  <si>
    <t>How to send personal data securely using email encryption</t>
  </si>
  <si>
    <t>https://help.chi.ac.uk/how-update-or-change-your-office-365-account-time-zone</t>
  </si>
  <si>
    <t>How to update or change your Microsoft 365 account’s time zone</t>
  </si>
  <si>
    <t>https://help.chi.ac.uk/make-bcc-available-when-emailing</t>
  </si>
  <si>
    <t>Make Bcc available when emailing</t>
  </si>
  <si>
    <t>https://help.chi.ac.uk/managing-another-users-mailbox-generic-or-shared-mailbox-outlook</t>
  </si>
  <si>
    <t>Managing another user's mailbox, Generic or Shared Mailbox in Outlook</t>
  </si>
  <si>
    <t>https://help.chi.ac.uk/managing-permissions-your-shared-mailbox</t>
  </si>
  <si>
    <t>Managing the permissions on your Shared Mailbox</t>
  </si>
  <si>
    <t>https://help.chi.ac.uk/outlook-managing-your-emails</t>
  </si>
  <si>
    <t>Outlook - Managing your Emails</t>
  </si>
  <si>
    <t>https://help.chi.ac.uk/sending-all-staff-student-emails</t>
  </si>
  <si>
    <t>Sending all staff / student emails</t>
  </si>
  <si>
    <t>https://help.chi.ac.uk/setting-automatic-reply-your-email</t>
  </si>
  <si>
    <t>Setting up an automatic reply for your email</t>
  </si>
  <si>
    <t>https://help.chi.ac.uk/setting-your-staff-signature-your-university-email</t>
  </si>
  <si>
    <t>Setting up your staff signature on your University email</t>
  </si>
  <si>
    <t>https://help.chi.ac.uk/sharing-email-folders-outlook</t>
  </si>
  <si>
    <t>Sharing email folders in Outlook</t>
  </si>
  <si>
    <t>https://help.chi.ac.uk/sharing-your-mailbox-or-generic-account-mailbox-other-people-outlook</t>
  </si>
  <si>
    <t>Sharing your mailbox or a generic account mailbox with other people in Outlook</t>
  </si>
  <si>
    <t>https://help.chi.ac.uk/turn-auto-complete-outlook</t>
  </si>
  <si>
    <t>Turn off the Auto-Complete in Outlook</t>
  </si>
  <si>
    <t>https://help.chi.ac.uk/using-scheduling-assistant-plan-meeting-outlook</t>
  </si>
  <si>
    <t>Using the scheduling assistant to plan a meeting in Outlook</t>
  </si>
  <si>
    <t>https://help.chi.ac.uk/excel-sort-function</t>
  </si>
  <si>
    <t>Excel - =Sort Function</t>
  </si>
  <si>
    <t>https://help.chi.ac.uk/excel-unique-function</t>
  </si>
  <si>
    <t>Excel - =Unique Function</t>
  </si>
  <si>
    <t>https://help.chi.ac.uk/excel-basic-functions-or-formulae-sum-average-count</t>
  </si>
  <si>
    <t>Excel - Basic functions or formulae (SUM, AVERAGE, COUNT)</t>
  </si>
  <si>
    <t>https://help.chi.ac.uk/excel-relative-cell-references-and-absolute-cell-references</t>
  </si>
  <si>
    <t>Excel - Cell Referencing</t>
  </si>
  <si>
    <t>https://help.chi.ac.uk/excel-charts-and-graphs</t>
  </si>
  <si>
    <t>Excel - Charts and Graphs</t>
  </si>
  <si>
    <t>https://help.chi.ac.uk/excel-conditional-formatting</t>
  </si>
  <si>
    <t>Excel - Conditional formatting</t>
  </si>
  <si>
    <t>Needs Video</t>
  </si>
  <si>
    <t>https://help.chi.ac.uk/excel-creating-table</t>
  </si>
  <si>
    <t>Excel - Creating a Table</t>
  </si>
  <si>
    <t>https://help.chi.ac.uk/excel-drop-down-lists</t>
  </si>
  <si>
    <t>Excel - Drop-down lists</t>
  </si>
  <si>
    <t>https://help.chi.ac.uk/excel-find-and-replace</t>
  </si>
  <si>
    <t>Excel - Find and replace</t>
  </si>
  <si>
    <t>https://help.chi.ac.uk/excel-flash-fill-and-fill-handle</t>
  </si>
  <si>
    <t>Excel - Flash fill and the fill handle</t>
  </si>
  <si>
    <t>https://help.chi.ac.uk/excel-freeze-panes</t>
  </si>
  <si>
    <t>Excel - Freeze Panes</t>
  </si>
  <si>
    <t>https://help.chi.ac.uk/excel-mathematical-operatives-and-order-or-operations</t>
  </si>
  <si>
    <t>Excel - Mathematical Operatives and the order or operations</t>
  </si>
  <si>
    <t>https://help.chi.ac.uk/excel-number-formatting</t>
  </si>
  <si>
    <t>Excel - Number Formatting</t>
  </si>
  <si>
    <t>https://help.chi.ac.uk/excel-pivot-tables</t>
  </si>
  <si>
    <t>Excel - Pivot Tables</t>
  </si>
  <si>
    <t>https://help.chi.ac.uk/excel-quick-selection-techniques</t>
  </si>
  <si>
    <t>Excel - Quick selection Techniques</t>
  </si>
  <si>
    <t>https://help.chi.ac.uk/excel-removing-duplicate-values</t>
  </si>
  <si>
    <t>Excel - Removing Duplicate Values</t>
  </si>
  <si>
    <t>https://help.chi.ac.uk/excel-resizing-columns-and-rows</t>
  </si>
  <si>
    <t>Excel - Resizing Columns and Rows</t>
  </si>
  <si>
    <t>https://help.chi.ac.uk/excel-sparklines</t>
  </si>
  <si>
    <t>Excel - Sparklines</t>
  </si>
  <si>
    <t>https://help.chi.ac.uk/excel-text-columns</t>
  </si>
  <si>
    <t>Excel - Text to Columns</t>
  </si>
  <si>
    <t>https://help.chi.ac.uk/excel-vlookup-hlookup</t>
  </si>
  <si>
    <t>Excel - Vlookup &amp; Hlookup</t>
  </si>
  <si>
    <t>https://help.chi.ac.uk/excel-wrap-text-merge-and-centre</t>
  </si>
  <si>
    <t>Excel - Wrap Text &amp; Merge and Centre</t>
  </si>
  <si>
    <t>https://help.chi.ac.uk/excel-tutorials-full-listing</t>
  </si>
  <si>
    <t>Excel Tutorials - Full Listing</t>
  </si>
  <si>
    <t>https://help.chi.ac.uk/basic-functions</t>
  </si>
  <si>
    <t>Basic Functions</t>
  </si>
  <si>
    <t>Book</t>
  </si>
  <si>
    <t>Deleted</t>
  </si>
  <si>
    <t>https://help.chi.ac.uk/cell-referencing</t>
  </si>
  <si>
    <t>Cell Referencing</t>
  </si>
  <si>
    <t>https://help.chi.ac.uk/chartsgraphs</t>
  </si>
  <si>
    <t>Charts/Graphs</t>
  </si>
  <si>
    <t>https://help.chi.ac.uk/conditional-formatting</t>
  </si>
  <si>
    <t>Conditional formatting</t>
  </si>
  <si>
    <t>https://help.chi.ac.uk/drop-down-lists</t>
  </si>
  <si>
    <t>Drop-down lists</t>
  </si>
  <si>
    <t>https://help.chi.ac.uk/excel-training</t>
  </si>
  <si>
    <t>https://help.chi.ac.uk/fill-handle</t>
  </si>
  <si>
    <t>Fill Handle</t>
  </si>
  <si>
    <t>https://help.chi.ac.uk/filter-function</t>
  </si>
  <si>
    <t>Filter Function</t>
  </si>
  <si>
    <t>https://help.chi.ac.uk/find-and-replace</t>
  </si>
  <si>
    <t>Find and replace</t>
  </si>
  <si>
    <t>https://help.chi.ac.uk/freeze-panes</t>
  </si>
  <si>
    <t>Freeze Panes</t>
  </si>
  <si>
    <t>https://help.chi.ac.uk/if-functions-0</t>
  </si>
  <si>
    <t>IF Functions</t>
  </si>
  <si>
    <t>https://help.chi.ac.uk/mathematical-operatives</t>
  </si>
  <si>
    <t>Mathematical Operatives</t>
  </si>
  <si>
    <t>https://help.chi.ac.uk/modifying-charts</t>
  </si>
  <si>
    <t>Modifying Charts</t>
  </si>
  <si>
    <t>https://help.chi.ac.uk/number-formatting</t>
  </si>
  <si>
    <t>Number Formatting</t>
  </si>
  <si>
    <t>https://help.chi.ac.uk/pivot-tables</t>
  </si>
  <si>
    <t>Pivot tables</t>
  </si>
  <si>
    <t>https://help.chi.ac.uk/quick-selection-techniques</t>
  </si>
  <si>
    <t>Quick selection Techniques</t>
  </si>
  <si>
    <t>https://help.chi.ac.uk/removing-duplicate-values</t>
  </si>
  <si>
    <t>Removing Duplicate Values</t>
  </si>
  <si>
    <t>https://help.chi.ac.uk/resizing-columns-and-rows</t>
  </si>
  <si>
    <t>Resizing Columns and Rows</t>
  </si>
  <si>
    <t>https://help.chi.ac.uk/sort-function</t>
  </si>
  <si>
    <t>Sort Function</t>
  </si>
  <si>
    <t>https://help.chi.ac.uk/sparklines</t>
  </si>
  <si>
    <t>Sparklines</t>
  </si>
  <si>
    <t>https://help.chi.ac.uk/tables</t>
  </si>
  <si>
    <t>Tables</t>
  </si>
  <si>
    <t>https://help.chi.ac.uk/text-columns</t>
  </si>
  <si>
    <t>Text to Columns</t>
  </si>
  <si>
    <t>https://help.chi.ac.uk/vlookup-hlookup</t>
  </si>
  <si>
    <t>Vlookup &amp; Hlookup</t>
  </si>
  <si>
    <t>https://help.chi.ac.uk/wrap-text-merge-and-centre</t>
  </si>
  <si>
    <t>Wrap Text &amp; Merge and Centre</t>
  </si>
  <si>
    <t>https://help.chi.ac.uk/restoring-deleted-file-or-folder</t>
  </si>
  <si>
    <t>Restoring a deleted file or folder</t>
  </si>
  <si>
    <t>https://help.chi.ac.uk/restoring-files</t>
  </si>
  <si>
    <t>Restoring files</t>
  </si>
  <si>
    <t>https://help.chi.ac.uk/scanning-onedrive</t>
  </si>
  <si>
    <t>Scanning to OneDrive</t>
  </si>
  <si>
    <t>https://help.chi.ac.uk/synchronising-university-onedrive-account-personal-device</t>
  </si>
  <si>
    <t>synchronising a University OneDrive account with a personal device</t>
  </si>
  <si>
    <t>https://help.chi.ac.uk/syncing-sharepoint-storage-area-your-computer</t>
  </si>
  <si>
    <t>Syncing a SharePoint storage area with your computer</t>
  </si>
  <si>
    <t>https://help.chi.ac.uk/usb-storage-devices-including-how-encrypt-how-use-and-what-do-if-you-forget-password</t>
  </si>
  <si>
    <t>USB storage devices - including how to encrypt, how to use, and what to do if you forget the password</t>
  </si>
  <si>
    <t>Renamed</t>
  </si>
  <si>
    <t>https://help.chi.ac.uk/ablockerloans</t>
  </si>
  <si>
    <t>Academic Building Locker Loan</t>
  </si>
  <si>
    <t>cpeaper</t>
  </si>
  <si>
    <t>https://help.chi.ac.uk/bustimes</t>
  </si>
  <si>
    <t>University of Chichester - Bus information</t>
  </si>
  <si>
    <t>Roman</t>
  </si>
  <si>
    <t>https://help.chi.ac.uk/academic-year-roll-over-processes-2024</t>
  </si>
  <si>
    <t>Academic Year Roll-Over Processes 2024</t>
  </si>
  <si>
    <t>https://help.chi.ac.uk/boclrclockerloans</t>
  </si>
  <si>
    <t>BOC LRC Locker Loans</t>
  </si>
  <si>
    <t>https://help.chi.ac.uk/bus</t>
  </si>
  <si>
    <t>Bus timetables</t>
  </si>
  <si>
    <t>https://help.chi.ac.uk/common-placement-assessment-forms</t>
  </si>
  <si>
    <t>Common Placement Assessment Forms</t>
  </si>
  <si>
    <t>Jonah</t>
  </si>
  <si>
    <t>rjayes</t>
  </si>
  <si>
    <t>https://help.chi.ac.uk/covid-19-guidance</t>
  </si>
  <si>
    <t>COVID-19 Guidance</t>
  </si>
  <si>
    <t>https://help.chi.ac.uk/electric-vehicles</t>
  </si>
  <si>
    <t>Electric Vehicles  updated</t>
  </si>
  <si>
    <t>current page not searchable? Not a needed page.</t>
  </si>
  <si>
    <t>https://help.chi.ac.uk/emergencies-including-first-aid</t>
  </si>
  <si>
    <t>Emergencies (including first aid)</t>
  </si>
  <si>
    <t>https://help.chi.ac.uk/filming</t>
  </si>
  <si>
    <t>Filming on campus</t>
  </si>
  <si>
    <t>Slug - Chris</t>
  </si>
  <si>
    <t>https://help.chi.ac.uk/fire-incident-report-form</t>
  </si>
  <si>
    <t>Fire Incident report form</t>
  </si>
  <si>
    <t>https://help.chi.ac.uk/fnd-rap</t>
  </si>
  <si>
    <t>FND RAP</t>
  </si>
  <si>
    <t>https://help.chi.ac.uk/mitigating-circumstances</t>
  </si>
  <si>
    <t>Mitigating circumstances</t>
  </si>
  <si>
    <t>Andy Carpenter request to keep</t>
  </si>
  <si>
    <t>https://help.chi.ac.uk/near-miss-reporting-oops-cards</t>
  </si>
  <si>
    <t>Near miss reporting - 'oops cards'</t>
  </si>
  <si>
    <t>https://help.chi.ac.uk/nmc-documents</t>
  </si>
  <si>
    <t>NMC Documents</t>
  </si>
  <si>
    <t>https://help.chi.ac.uk/practice-assessment-documents</t>
  </si>
  <si>
    <t>Practice Assessment Documents</t>
  </si>
  <si>
    <t>https://help.chi.ac.uk/royal-literary-fund-fellows</t>
  </si>
  <si>
    <t>Royal Literary Fund Fellows</t>
  </si>
  <si>
    <t>vchurch</t>
  </si>
  <si>
    <t>https://help.chi.ac.uk/snah-polices-and-operational-guidlines</t>
  </si>
  <si>
    <t>SNAH Polices and Operational Guidlines</t>
  </si>
  <si>
    <t>https://help.chi.ac.uk/staff-hub-boc</t>
  </si>
  <si>
    <t>Staff Hub BOC</t>
  </si>
  <si>
    <t>https://help.chi.ac.uk/staff-hub-brc</t>
  </si>
  <si>
    <t>Staff Hub BRC</t>
  </si>
  <si>
    <t>https://help.chi.ac.uk/sclockerloans</t>
  </si>
  <si>
    <t>Staff Hub Locker loans</t>
  </si>
  <si>
    <t>https://help.chi.ac.uk/summary-university%E2%80%99s-physical-access-controls</t>
  </si>
  <si>
    <t>Summary of the University’s Physical Access Controls</t>
  </si>
  <si>
    <t>htarr</t>
  </si>
  <si>
    <t>https://help.chi.ac.uk/tenders</t>
  </si>
  <si>
    <t>Tenders and contracts</t>
  </si>
  <si>
    <t>Ben Thacker request to keep</t>
  </si>
  <si>
    <t>https://help.chi.ac.uk/prevent-programme</t>
  </si>
  <si>
    <t>The Prevent Programme</t>
  </si>
  <si>
    <t>https://help.chi.ac.uk/transport</t>
  </si>
  <si>
    <t>Transport</t>
  </si>
  <si>
    <t>https://help.chi.ac.uk/Mypad-Support</t>
  </si>
  <si>
    <t>University of Chichester, School of Nursing and Allied Health - Practice Learning Site</t>
  </si>
  <si>
    <t>https://help.chi.ac.uk/welcome-university-chichester-physiotherapy</t>
  </si>
  <si>
    <t>Welcome to the University of Chichester Physiotherapy</t>
  </si>
  <si>
    <t>https://help.chi.ac.uk/cp-any-time</t>
  </si>
  <si>
    <t>(CP) Any Time</t>
  </si>
  <si>
    <t>https://help.chi.ac.uk/cp-final</t>
  </si>
  <si>
    <t>(CP) Final</t>
  </si>
  <si>
    <t>https://help.chi.ac.uk/cp-medication-glossary</t>
  </si>
  <si>
    <t>(CP) Medication Glossary</t>
  </si>
  <si>
    <t>https://help.chi.ac.uk/cp-mid-point</t>
  </si>
  <si>
    <t>(CP) Mid-point</t>
  </si>
  <si>
    <t>https://help.chi.ac.uk/cp-oar-forms</t>
  </si>
  <si>
    <t>(CP) OAR Forms</t>
  </si>
  <si>
    <t>https://help.chi.ac.uk/cp-overview</t>
  </si>
  <si>
    <t>(CP) Overview</t>
  </si>
  <si>
    <t>https://help.chi.ac.uk/cp-part-specfic</t>
  </si>
  <si>
    <t>(CP) Part Specfic</t>
  </si>
  <si>
    <t>https://help.chi.ac.uk/cp-placement-passport</t>
  </si>
  <si>
    <t>(CP) Placement Passport</t>
  </si>
  <si>
    <t>https://help.chi.ac.uk/cp-record-reflections-support-proficiencies-and-values</t>
  </si>
  <si>
    <t>(CP) Record of Reflections to Support Proficiencies and Values</t>
  </si>
  <si>
    <t>https://help.chi.ac.uk/cp-start</t>
  </si>
  <si>
    <t>(CP) Start</t>
  </si>
  <si>
    <t>https://help.chi.ac.uk/1side-menu-toggle</t>
  </si>
  <si>
    <t>1 – Side Menu toggle</t>
  </si>
  <si>
    <t>https://help.chi.ac.uk/10timesheet-button</t>
  </si>
  <si>
    <t>10 – Practice hours button</t>
  </si>
  <si>
    <t>https://help.chi.ac.uk/2messaging</t>
  </si>
  <si>
    <t>2 – Messaging</t>
  </si>
  <si>
    <t>https://help.chi.ac.uk/3logging-out</t>
  </si>
  <si>
    <t>3 – Logging out</t>
  </si>
  <si>
    <t>https://help.chi.ac.uk/4icons</t>
  </si>
  <si>
    <t>4 – Icons</t>
  </si>
  <si>
    <t>https://help.chi.ac.uk/5current-placement-allocation</t>
  </si>
  <si>
    <t>5 – Current Placement Allocation</t>
  </si>
  <si>
    <t>https://help.chi.ac.uk/6whatsnext</t>
  </si>
  <si>
    <t>6 – What’s Next</t>
  </si>
  <si>
    <t>https://help.chi.ac.uk/7dontforget</t>
  </si>
  <si>
    <t>7 – Don’t forget</t>
  </si>
  <si>
    <t>https://help.chi.ac.uk/8sidebar-overview</t>
  </si>
  <si>
    <t>8 – Sidebar Overview</t>
  </si>
  <si>
    <t>https://help.chi.ac.uk/9parts</t>
  </si>
  <si>
    <t>9 – Parts</t>
  </si>
  <si>
    <t>https://help.chi.ac.uk/current-placements-cp</t>
  </si>
  <si>
    <t>Current Placements (CP)</t>
  </si>
  <si>
    <t>https://help.chi.ac.uk/editing-your-profile</t>
  </si>
  <si>
    <t>Editing your profile</t>
  </si>
  <si>
    <t>https://help.chi.ac.uk/homepage-overview</t>
  </si>
  <si>
    <t>Homepage Overview</t>
  </si>
  <si>
    <t>https://help.chi.ac.uk/Nursing-MyPad</t>
  </si>
  <si>
    <t>https://help.chi.ac.uk/logging</t>
  </si>
  <si>
    <t>Logging In</t>
  </si>
  <si>
    <t>https://help.chi.ac.uk/practice-hourstimesheets</t>
  </si>
  <si>
    <t>Practice hours/Timesheets</t>
  </si>
  <si>
    <t>https://help.chi.ac.uk/partnerprocess</t>
  </si>
  <si>
    <t>Academic partner process</t>
  </si>
  <si>
    <t>Rish</t>
  </si>
  <si>
    <t>https://help.chi.ac.uk/access-your-university-email-microsoft-outlook-mobile-app</t>
  </si>
  <si>
    <t>Access your university email via the Microsoft Outlook mobile app</t>
  </si>
  <si>
    <t>https://help.chi.ac.uk/roombrc</t>
  </si>
  <si>
    <t>Bognor rooms with IT equipment</t>
  </si>
  <si>
    <t>https://help.chi.ac.uk/booking-specific-open-access-computer</t>
  </si>
  <si>
    <t>Booking a specific open access computer</t>
  </si>
  <si>
    <t>https://help.chi.ac.uk/accessing-media-storage</t>
  </si>
  <si>
    <t>Accessing Media Storage</t>
  </si>
  <si>
    <t>dkelly</t>
  </si>
  <si>
    <t>https://help.chi.ac.uk/accessing-business-school-web-server</t>
  </si>
  <si>
    <t>Accessing the Business School Web Server</t>
  </si>
  <si>
    <t>https://help.chi.ac.uk/remoteaccess</t>
  </si>
  <si>
    <t>Accessing University Desktops from Home (Remote Access)</t>
  </si>
  <si>
    <t>https://help.chi.ac.uk/accessing-university-services-your-personal-android-device-staff</t>
  </si>
  <si>
    <t>Accessing University services on your personal Android device (Staff)</t>
  </si>
  <si>
    <t>https://help.chi.ac.uk/accessing-university-services-your-personal-windows-device-staff</t>
  </si>
  <si>
    <t>Accessing University services on your personal Windows device (Staff)</t>
  </si>
  <si>
    <t>https://help.chi.ac.uk/accessing-your-hear</t>
  </si>
  <si>
    <t>Accessing your HEAR</t>
  </si>
  <si>
    <t>https://help.chi.ac.uk/add-calendar</t>
  </si>
  <si>
    <t>Adding a calendar from the university directory</t>
  </si>
  <si>
    <t>https://help.chi.ac.uk/adding-attachments-maf</t>
  </si>
  <si>
    <t>Adding attachments in MAF</t>
  </si>
  <si>
    <t>https://help.chi.ac.uk/alumni-migration</t>
  </si>
  <si>
    <t>Alumni - Backing up your University data</t>
  </si>
  <si>
    <t>https://help.chi.ac.uk/alumni</t>
  </si>
  <si>
    <t>Alumni information</t>
  </si>
  <si>
    <t>https://help.chi.ac.uk/alumni2017</t>
  </si>
  <si>
    <t>Alumni information for those graduated in 2017 or earlier</t>
  </si>
  <si>
    <t>https://help.chi.ac.uk/alumni-information-those-graduating-2018-or-2019</t>
  </si>
  <si>
    <t>Alumni information for those graduating in 2018 or 2019</t>
  </si>
  <si>
    <t>https://help.chi.ac.uk/mfa-alumni</t>
  </si>
  <si>
    <t>Alumni MFA Help page</t>
  </si>
  <si>
    <t>https://help.chi.ac.uk/are-you-eligible-receive-hear</t>
  </si>
  <si>
    <t>Are you eligible to receive a HEAR?</t>
  </si>
  <si>
    <t>https://help.chi.ac.uk/boc-creative-suites</t>
  </si>
  <si>
    <t>BOC Creative Suites</t>
  </si>
  <si>
    <t>https://help.chi.ac.uk/booking-resources-computers-booths-study-spaces-edit-suites-rooms-and-equipment</t>
  </si>
  <si>
    <t>Booking resources: computers, booths, study spaces, edit suites, rooms, and equipment</t>
  </si>
  <si>
    <t>https://help.chi.ac.uk/booking-randomly-allocated-open-access-computer-quick-booking</t>
  </si>
  <si>
    <t>Booking a randomly allocated open access computer (quick booking)</t>
  </si>
  <si>
    <t>https://help.chi.ac.uk/borrowing-collecting-and-returning-equipment-equipment-loans</t>
  </si>
  <si>
    <t>Borrowing, collecting and returning equipment from Equipment Loans</t>
  </si>
  <si>
    <t>https://help.chi.ac.uk/changing-default-pdf-viewer-adobe-reader</t>
  </si>
  <si>
    <t>Changing the default pdf viewer (to Adobe Reader)</t>
  </si>
  <si>
    <t>https://help.chi.ac.uk/changing-your-name-it-accounts-other-resources-students</t>
  </si>
  <si>
    <t>Changing your name - IT accounts &amp; other resources (students)</t>
  </si>
  <si>
    <t>https://help.chi.ac.uk/changing-your-name-it-accounts-staff</t>
  </si>
  <si>
    <t>Changing your name - IT accounts (staff)</t>
  </si>
  <si>
    <t>https://help.chi.ac.uk/chiview</t>
  </si>
  <si>
    <t>ChiView</t>
  </si>
  <si>
    <t>CELS</t>
  </si>
  <si>
    <t>https://help.chi.ac.uk/chiview-updating-your-personal-email-address</t>
  </si>
  <si>
    <t>ChiView - Updating your personal email address</t>
  </si>
  <si>
    <t>https://help.chi.ac.uk/cache</t>
  </si>
  <si>
    <t>Clearing your browser data (including cache)</t>
  </si>
  <si>
    <t>https://help.chi.ac.uk/connecting-eduroam-wi-fi</t>
  </si>
  <si>
    <t>Connecting to eduroam Wi-Fi</t>
  </si>
  <si>
    <t>https://help.chi.ac.uk/connecting-internet-halls-residence</t>
  </si>
  <si>
    <t>Connecting to the internet in halls of residence</t>
  </si>
  <si>
    <t>https://help.chi.ac.uk/customising-your-voicemail</t>
  </si>
  <si>
    <t>Customising your voicemail</t>
  </si>
  <si>
    <t>https://help.chi.ac.uk/data-breaches</t>
  </si>
  <si>
    <t>Data breaches</t>
  </si>
  <si>
    <t>https://help.chi.ac.uk/discounts</t>
  </si>
  <si>
    <t>Discounts</t>
  </si>
  <si>
    <t>https://help.chi.ac.uk/rooms</t>
  </si>
  <si>
    <t>Rooms</t>
  </si>
  <si>
    <t>https://help.chi.ac.uk/support-me-estate-management-requests</t>
  </si>
  <si>
    <t>Support Me - Estate Management Requests</t>
  </si>
  <si>
    <t>https://help.chi.ac.uk/support-me-portal</t>
  </si>
  <si>
    <t>Support me portal</t>
  </si>
  <si>
    <t>https://help.chi.ac.uk/telephones</t>
  </si>
  <si>
    <t>Telephones</t>
  </si>
  <si>
    <t>https://help.chi.ac.uk/classroom-technical-support</t>
  </si>
  <si>
    <t>Classroom technical support</t>
  </si>
  <si>
    <t>https://help.chi.ac.uk/data-breach-summary</t>
  </si>
  <si>
    <t>Data breach summary</t>
  </si>
  <si>
    <t>https://help.chi.ac.uk/email-scam-and-virus-advice</t>
  </si>
  <si>
    <t>Email scam and virus advice</t>
  </si>
  <si>
    <t>https://help.chi.ac.uk/equipment-instructions-room</t>
  </si>
  <si>
    <t>Equipment instructions by room</t>
  </si>
  <si>
    <t>https://help.chi.ac.uk/equipment-loans</t>
  </si>
  <si>
    <t>Equipment Loans</t>
  </si>
  <si>
    <t>https://help.chi.ac.uk/esports-recording-gameplay-footage</t>
  </si>
  <si>
    <t>ESports - Recording gameplay footage</t>
  </si>
  <si>
    <t>https://help.chi.ac.uk/esports-faq</t>
  </si>
  <si>
    <t>ESports FAQ</t>
  </si>
  <si>
    <t>https://help.chi.ac.uk/etranscript-hear</t>
  </si>
  <si>
    <t>eTranscript/HEAR</t>
  </si>
  <si>
    <t>https://help.chi.ac.uk/external-mfa-help-page</t>
  </si>
  <si>
    <t>External MFA Help Page</t>
  </si>
  <si>
    <t>https://help.chi.ac.uk/faqs-about-equipment-loans-service</t>
  </si>
  <si>
    <t>FAQs about the Equipment Loans service</t>
  </si>
  <si>
    <t>https://help.chi.ac.uk/faqs-about-hear</t>
  </si>
  <si>
    <t>FAQs about the HEAR</t>
  </si>
  <si>
    <t>https://help.chi.ac.uk/finding-serial-number-computer</t>
  </si>
  <si>
    <t>Finding the serial number of a computer</t>
  </si>
  <si>
    <t>https://help.chi.ac.uk/icons</t>
  </si>
  <si>
    <t>Font Awesome icons</t>
  </si>
  <si>
    <t>https://help.chi.ac.uk/graduation</t>
  </si>
  <si>
    <t>Graduation</t>
  </si>
  <si>
    <t>https://help.chi.ac.uk/hear-higher-education-achievement-report</t>
  </si>
  <si>
    <t>HEAR (Higher Education Achievement Report)</t>
  </si>
  <si>
    <t>https://help.chi.ac.uk/how-book-booths-study-rooms-and-edit-suites</t>
  </si>
  <si>
    <t>How to book booths, study rooms, and edit suites</t>
  </si>
  <si>
    <t>https://help.chi.ac.uk/how-reset-your-password</t>
  </si>
  <si>
    <t>How to reset your password</t>
  </si>
  <si>
    <t>https://help.chi.ac.uk/how-unlock-your-account</t>
  </si>
  <si>
    <t>How to unlock your account</t>
  </si>
  <si>
    <t>https://help.chi.ac.uk/how-use-it-provisioning-online</t>
  </si>
  <si>
    <t>How to use IT provisioning online</t>
  </si>
  <si>
    <t>https://help.chi.ac.uk/hr-self-service-updating-your-personal-email-address</t>
  </si>
  <si>
    <t>HR self service - Updating your personal email address</t>
  </si>
  <si>
    <t>https://help.chi.ac.uk/installing-adobe-creative-cloud-applications-university-computer</t>
  </si>
  <si>
    <t>Installing Adobe Creative Cloud Applications on a University Computer</t>
  </si>
  <si>
    <t>https://help.chi.ac.uk/installing-microsoft-office-365-windows-10-s</t>
  </si>
  <si>
    <t>Installing Microsoft Office 365 on Windows 10 S</t>
  </si>
  <si>
    <t>https://help.chi.ac.uk/installing-hp-remote-software-windows</t>
  </si>
  <si>
    <t>Installing the HP Remote Software (Windows)</t>
  </si>
  <si>
    <t>https://help.chi.ac.uk/jisc-online-surveys</t>
  </si>
  <si>
    <t>Jisc online Surveys</t>
  </si>
  <si>
    <t>https://help.chi.ac.uk/listening-voicemail-messages-and-managing-messages</t>
  </si>
  <si>
    <t>Listening to voicemail messages and managing messages</t>
  </si>
  <si>
    <t>https://help.chi.ac.uk/lists-equipment-available-through-equipment-loans</t>
  </si>
  <si>
    <t>Lists of equipment available through Equipment Loans</t>
  </si>
  <si>
    <t>https://help.chi.ac.uk/logging-creative-cloud-and-adobe-products</t>
  </si>
  <si>
    <t>Logging into Creative Cloud and Adobe products</t>
  </si>
  <si>
    <t>https://help.chi.ac.uk/maf-upgrade-integration-chiview</t>
  </si>
  <si>
    <t>MAF upgrade / integration into ChiView</t>
  </si>
  <si>
    <t>https://help.chi.ac.uk/managed-software-centre</t>
  </si>
  <si>
    <t>Managed Software Centre</t>
  </si>
  <si>
    <t>https://help.chi.ac.uk/managing-your-open-access-computer-bookings</t>
  </si>
  <si>
    <t>Managing your open access computer bookings</t>
  </si>
  <si>
    <t>https://help.chi.ac.uk/matlab-personal-device</t>
  </si>
  <si>
    <t>MATLAB on a personal device</t>
  </si>
  <si>
    <t>https://help.chi.ac.uk/mfa-authenticator-app</t>
  </si>
  <si>
    <t>MFA - Authenticator app</t>
  </si>
  <si>
    <t>https://help.chi.ac.uk/mfa-ping-desktop-app</t>
  </si>
  <si>
    <t>MFA - Ping Desktop App</t>
  </si>
  <si>
    <t>https://help.chi.ac.uk/mfa-pingid-mobile-app</t>
  </si>
  <si>
    <t>MFA - PingID mobile app</t>
  </si>
  <si>
    <t>https://help.chi.ac.uk/mfa-using-personal-email-address</t>
  </si>
  <si>
    <t>MFA - Using a personal email address</t>
  </si>
  <si>
    <t>https://help.chi.ac.uk/microsoft-office-students-and-staff</t>
  </si>
  <si>
    <t>Microsoft Office for students and staff</t>
  </si>
  <si>
    <t>https://help.chi.ac.uk/microsoft-wireless-display-adapter</t>
  </si>
  <si>
    <t>Microsoft Wireless Display Adapter</t>
  </si>
  <si>
    <t>https://help.chi.ac.uk/mimecast</t>
  </si>
  <si>
    <t>Mimecast</t>
  </si>
  <si>
    <t>https://help.chi.ac.uk/app</t>
  </si>
  <si>
    <t>Mobile App - My UoC</t>
  </si>
  <si>
    <t>https://help.chi.ac.uk/mfa</t>
  </si>
  <si>
    <t>Multi-Factor Authentication (MFA)</t>
  </si>
  <si>
    <t>https://help.chi.ac.uk/online-surveys-students</t>
  </si>
  <si>
    <t>Online Surveys - Students</t>
  </si>
  <si>
    <t>Support Me</t>
  </si>
  <si>
    <t>https://help.chi.ac.uk/online-timetables-publish</t>
  </si>
  <si>
    <t>Online timetables (Publish)</t>
  </si>
  <si>
    <t>https://help.chi.ac.uk/partners-how-reset-your-password</t>
  </si>
  <si>
    <t>Partners: how to reset your password</t>
  </si>
  <si>
    <t>https://help.chi.ac.uk/partners-how-unlock-your-account</t>
  </si>
  <si>
    <t>Partners: how to unlock your account</t>
  </si>
  <si>
    <t>https://help.chi.ac.uk/password</t>
  </si>
  <si>
    <t>Password manager</t>
  </si>
  <si>
    <t>https://help.chi.ac.uk/passwords</t>
  </si>
  <si>
    <t>Passwords</t>
  </si>
  <si>
    <t>https://help.chi.ac.uk/personal-data-breaches</t>
  </si>
  <si>
    <t>Personal data breaches</t>
  </si>
  <si>
    <t>https://help.chi.ac.uk/reading-encrypted-emails-sent-university-staff</t>
  </si>
  <si>
    <t>Reading encrypted emails sent from University staff</t>
  </si>
  <si>
    <t>https://help.chi.ac.uk/remote-login-staff-eg-working-home</t>
  </si>
  <si>
    <t>Remote login for staff (e.g. working from home)</t>
  </si>
  <si>
    <t>https://help.chi.ac.uk/reporting-suspicious-online-activity</t>
  </si>
  <si>
    <t>Reporting suspicious online activity</t>
  </si>
  <si>
    <t>https://help.chi.ac.uk/resource-booker</t>
  </si>
  <si>
    <t>Resource Booker</t>
  </si>
  <si>
    <t>acarpent</t>
  </si>
  <si>
    <t>Projects</t>
  </si>
  <si>
    <t>https://help.chi.ac.uk/sam-department-coordinators</t>
  </si>
  <si>
    <t>SAM department coordinators</t>
  </si>
  <si>
    <t>https://help.chi.ac.uk/sam-user-guides</t>
  </si>
  <si>
    <t>SAM user guides</t>
  </si>
  <si>
    <t>https://help.chi.ac.uk/server-maintenance</t>
  </si>
  <si>
    <t>Server maintenance</t>
  </si>
  <si>
    <t>https://help.chi.ac.uk/setting-your-voicemail-and-message-notification</t>
  </si>
  <si>
    <t>Setting up your voicemail and message notification</t>
  </si>
  <si>
    <t>https://help.chi.ac.uk/sharing-your-hear</t>
  </si>
  <si>
    <t>Sharing your HEAR</t>
  </si>
  <si>
    <t>https://help.chi.ac.uk/staff-log-your-student-account-your-staff-profile-or-vice-versa</t>
  </si>
  <si>
    <t>Staff - log into your student account from your staff profile (or vice versa)</t>
  </si>
  <si>
    <t>https://help.chi.ac.uk/mfa-staff</t>
  </si>
  <si>
    <t>Staff MFA Help page</t>
  </si>
  <si>
    <t>https://help.chi.ac.uk/student-attendance-management-sam</t>
  </si>
  <si>
    <t>Student attendance management (SAM)</t>
  </si>
  <si>
    <t>https://help.chi.ac.uk/mfa-student</t>
  </si>
  <si>
    <t>Student MFA Help page</t>
  </si>
  <si>
    <t>https://help.chi.ac.uk/study-spaces-around-campuses</t>
  </si>
  <si>
    <t>Study spaces around the campuses</t>
  </si>
  <si>
    <t>https://help.chi.ac.uk/summary-university-encryption-cryptographic-controls</t>
  </si>
  <si>
    <t>Summary of University Encryption &amp; Cryptographic Controls</t>
  </si>
  <si>
    <t>https://help.chi.ac.uk/teaching-timetables</t>
  </si>
  <si>
    <t>Teaching Timetables</t>
  </si>
  <si>
    <t>https://help.chi.ac.uk/telephone-user-guides-and-insert-templates</t>
  </si>
  <si>
    <t>Telephone user guides and insert templates</t>
  </si>
  <si>
    <t>https://help.chi.ac.uk/turnitin-originality-similarity-report</t>
  </si>
  <si>
    <t>Turnitin Originality (similarity) report</t>
  </si>
  <si>
    <t>Needs major rewriting</t>
  </si>
  <si>
    <t>https://help.chi.ac.uk/university-sip-telephones-overview-and-how-including-logging</t>
  </si>
  <si>
    <t>University SIP telephones - overview and how to (including logging on / off)</t>
  </si>
  <si>
    <t>https://help.chi.ac.uk/socialmedia</t>
  </si>
  <si>
    <t>UoC Social Media</t>
  </si>
  <si>
    <t>https://help.chi.ac.uk/uploading-solidworks-file-marking</t>
  </si>
  <si>
    <t>Uploading a Solidworks file for marking</t>
  </si>
  <si>
    <t>https://help.chi.ac.uk/using-university-windows-laptop-campus</t>
  </si>
  <si>
    <t>Using a University Windows Laptop off campus</t>
  </si>
  <si>
    <t>https://help.chi.ac.uk/using-headphones-and-dvds-open-access-computers</t>
  </si>
  <si>
    <t>Using headphones and dvds on open access computers</t>
  </si>
  <si>
    <t>https://help.chi.ac.uk/using-your-laptop-open-access-areas-security</t>
  </si>
  <si>
    <t>Using your laptop in open access areas - security</t>
  </si>
  <si>
    <t>https://help.chi.ac.uk/virus-scanning</t>
  </si>
  <si>
    <t>Virus scanning</t>
  </si>
  <si>
    <t>https://help.chi.ac.uk/wi-fi-guests</t>
  </si>
  <si>
    <t>Wi-Fi for guests</t>
  </si>
  <si>
    <t>https://help.chi.ac.uk/wi-fi-older-devices-global-sign-certificate-installation</t>
  </si>
  <si>
    <t>Wi-Fi for older devices - global sign certificate installation</t>
  </si>
  <si>
    <t>link to android instructions does not work, changed to eduroam help page</t>
  </si>
  <si>
    <t>https://help.chi.ac.uk/get-ready-university-academic-skills</t>
  </si>
  <si>
    <t>Get Ready for University: Academic Skills</t>
  </si>
  <si>
    <t>Alisonwright</t>
  </si>
  <si>
    <t>https://help.chi.ac.uk/get-ready-university-it-skills</t>
  </si>
  <si>
    <t>Get Ready for University: IT Skills</t>
  </si>
  <si>
    <t>https://help.chi.ac.uk/it-skills</t>
  </si>
  <si>
    <t>IT skills</t>
  </si>
  <si>
    <t>https://help.chi.ac.uk/it-skills-online-upcoming-training-calendar</t>
  </si>
  <si>
    <t>IT skills online - upcoming training calendar</t>
  </si>
  <si>
    <t>https://help.chi.ac.uk/using-onedrive</t>
  </si>
  <si>
    <t>Using OneDrive</t>
  </si>
  <si>
    <t>https://help.chi.ac.uk/academic-skills</t>
  </si>
  <si>
    <t>Academic skills</t>
  </si>
  <si>
    <t>https://help.chi.ac.uk/adding-additional-markers</t>
  </si>
  <si>
    <t>Adding additional markers</t>
  </si>
  <si>
    <t>https://help.chi.ac.uk/adding-attachments-and-links</t>
  </si>
  <si>
    <t>Adding attachments and links</t>
  </si>
  <si>
    <t>https://help.chi.ac.uk/adding-marks-and-feedback</t>
  </si>
  <si>
    <t>Adding marks and feedback</t>
  </si>
  <si>
    <t>https://help.chi.ac.uk/allocating-markers-submissions</t>
  </si>
  <si>
    <t>Allocating markers to submissions</t>
  </si>
  <si>
    <t>https://help.chi.ac.uk/bdc-tool-staff-login</t>
  </si>
  <si>
    <t>BDC tool staff login</t>
  </si>
  <si>
    <t>https://help.chi.ac.uk/dissertations-first-second-and-agreed-mark</t>
  </si>
  <si>
    <t>Dissertations - first, second, and agreed mark</t>
  </si>
  <si>
    <t>https://help.chi.ac.uk/distancelearning</t>
  </si>
  <si>
    <t>Distance learning student support</t>
  </si>
  <si>
    <t>https://help.chi.ac.uk/enabling-and-configuring-browser-based-spellcheckers</t>
  </si>
  <si>
    <t>Enabling and Configuring Browser-Based Spellcheckers</t>
  </si>
  <si>
    <t>https://help.chi.ac.uk/estream-video-platform</t>
  </si>
  <si>
    <t>eStream video platform</t>
  </si>
  <si>
    <t>https://help.chi.ac.uk/exporting-pdf-microsoft-documents</t>
  </si>
  <si>
    <t>Exporting a PDF from Microsoft documents</t>
  </si>
  <si>
    <t>https://help.chi.ac.uk/external-examiners</t>
  </si>
  <si>
    <t>External Examiners</t>
  </si>
  <si>
    <t>https://help.chi.ac.uk/faqs</t>
  </si>
  <si>
    <t>FAQs</t>
  </si>
  <si>
    <t>mdavidson</t>
  </si>
  <si>
    <t>https://help.chi.ac.uk/feedback-bank</t>
  </si>
  <si>
    <t>Feedback Bank</t>
  </si>
  <si>
    <t>https://help.chi.ac.uk/how-allocate-submissions-specific-markers</t>
  </si>
  <si>
    <t>How to allocate submissions to specific markers</t>
  </si>
  <si>
    <t>https://help.chi.ac.uk/how-grant-extension</t>
  </si>
  <si>
    <t>How to grant an extension</t>
  </si>
  <si>
    <t>https://help.chi.ac.uk/how-lock-student-submissions</t>
  </si>
  <si>
    <t>How to lock student submissions</t>
  </si>
  <si>
    <t>https://help.chi.ac.uk/how-set-group-submission</t>
  </si>
  <si>
    <t>How to set up a group submission</t>
  </si>
  <si>
    <t>https://help.chi.ac.uk/how-view-submissions</t>
  </si>
  <si>
    <t>How to view submissions</t>
  </si>
  <si>
    <t>https://help.chi.ac.uk/importing-s1-and-s2-content-ay-module-page</t>
  </si>
  <si>
    <t>Importing S1 and S2 content to an AY module page</t>
  </si>
  <si>
    <t>https://help.chi.ac.uk/it-health-and-safety</t>
  </si>
  <si>
    <t>IT Health and Safety</t>
  </si>
  <si>
    <t>https://help.chi.ac.uk/maf-online-new-2024</t>
  </si>
  <si>
    <t>MAF Online (new 2024)</t>
  </si>
  <si>
    <t>https://help.chi.ac.uk/maf-preferences</t>
  </si>
  <si>
    <t>MAF Preferences</t>
  </si>
  <si>
    <t>https://help.chi.ac.uk/managing-your-digital-footprint</t>
  </si>
  <si>
    <t>Managing your digital footprint</t>
  </si>
  <si>
    <t>https://help.chi.ac.uk/microsoft-forms</t>
  </si>
  <si>
    <t>Microsoft Forms</t>
  </si>
  <si>
    <t>https://help.chi.ac.uk/microsoft-do</t>
  </si>
  <si>
    <t>Microsoft To Do</t>
  </si>
  <si>
    <t>https://help.chi.ac.uk/moderation</t>
  </si>
  <si>
    <t>Moderation</t>
  </si>
  <si>
    <t>https://help.chi.ac.uk/navigating-maf-online-0</t>
  </si>
  <si>
    <t>Navigating MAF Online</t>
  </si>
  <si>
    <t>https://help.chi.ac.uk/online-marking-tips-sharing-good-practice</t>
  </si>
  <si>
    <t>Online marking tips - sharing good practice</t>
  </si>
  <si>
    <t>https://help.chi.ac.uk/outlook-gdpr-compliance</t>
  </si>
  <si>
    <t>Outlook GDPR compliance</t>
  </si>
  <si>
    <t>https://help.chi.ac.uk/reduce-microsoft-office-documents-file-size</t>
  </si>
  <si>
    <t>Reduce a Microsoft office document's file size</t>
  </si>
  <si>
    <t>https://help.chi.ac.uk/releasing-marks-and-feedback</t>
  </si>
  <si>
    <t>Releasing marks and feedback</t>
  </si>
  <si>
    <t>https://help.chi.ac.uk/second-marking</t>
  </si>
  <si>
    <t>Second marking</t>
  </si>
  <si>
    <t>https://help.chi.ac.uk/setting-link-formative-assignments-or-document-collation</t>
  </si>
  <si>
    <t>Setting up a link for formative assignments or document collation</t>
  </si>
  <si>
    <t>https://help.chi.ac.uk/skills-and-training</t>
  </si>
  <si>
    <t>Skills and training</t>
  </si>
  <si>
    <t>https://help.chi.ac.uk/staying-safe-online</t>
  </si>
  <si>
    <t>Staying safe online</t>
  </si>
  <si>
    <t>https://help.chi.ac.uk/assignments</t>
  </si>
  <si>
    <t>Student Assignment Checklist</t>
  </si>
  <si>
    <t>https://help.chi.ac.uk/submitting-smartphone-audio-recording-assignment-folder</t>
  </si>
  <si>
    <t>Submitting smartphone audio recording to assignment folder</t>
  </si>
  <si>
    <t>https://help.chi.ac.uk/turnitin-students</t>
  </si>
  <si>
    <t>Turnitin for students</t>
  </si>
  <si>
    <t>https://help.chi.ac.uk/university-social-media-channels</t>
  </si>
  <si>
    <t>University Social Media Channels</t>
  </si>
  <si>
    <t>https://help.chi.ac.uk/use-generative-ai-higher-education</t>
  </si>
  <si>
    <t>Use of Generative AI in Higher Education</t>
  </si>
  <si>
    <t>https://help.chi.ac.uk/using-ai-your-studies</t>
  </si>
  <si>
    <t>Using AI in your studies</t>
  </si>
  <si>
    <t>https://help.chi.ac.uk/using-onenote-class-notebook-student-eportfolio</t>
  </si>
  <si>
    <t>Using OneNote class notebook for student ePortfolio</t>
  </si>
  <si>
    <t>https://help.chi.ac.uk/using-social-media-responsibly</t>
  </si>
  <si>
    <t>Using social media responsibly</t>
  </si>
  <si>
    <t>https://help.chi.ac.uk/working-home</t>
  </si>
  <si>
    <t>Working from home</t>
  </si>
  <si>
    <t>https://help.chi.ac.uk/working-external-examiners</t>
  </si>
  <si>
    <t>Working with External Examiners</t>
  </si>
  <si>
    <t>Needs URL update to point to adding markers to MAF</t>
  </si>
  <si>
    <t>https://help.chi.ac.uk/assessment-and-feedback</t>
  </si>
  <si>
    <t>Assessment and Feedback</t>
  </si>
  <si>
    <t>https://help.chi.ac.uk/digital-accessibility</t>
  </si>
  <si>
    <t>Digital Accessibility</t>
  </si>
  <si>
    <t>https://help.chi.ac.uk/distance-learning</t>
  </si>
  <si>
    <t>Distance Learning</t>
  </si>
  <si>
    <t>https://help.chi.ac.uk/hybrid-teaching</t>
  </si>
  <si>
    <t>Hybrid Teaching</t>
  </si>
  <si>
    <t>https://help.chi.ac.uk/tel</t>
  </si>
  <si>
    <t>Learning &amp; Teaching Innovation</t>
  </si>
  <si>
    <t>https://help.chi.ac.uk/meet-team</t>
  </si>
  <si>
    <t>Meet the team</t>
  </si>
  <si>
    <t>https://help.chi.ac.uk/online-lead-lectures</t>
  </si>
  <si>
    <t>Online Lead Lectures</t>
  </si>
  <si>
    <t>https://help.chi.ac.uk/our-teaching-toolkit</t>
  </si>
  <si>
    <t>Our teaching toolkit</t>
  </si>
  <si>
    <t>https://help.chi.ac.uk/pgcert-learning-teaching-he</t>
  </si>
  <si>
    <t>PGCert in Learning &amp; Teaching in HE</t>
  </si>
  <si>
    <t>https://help.chi.ac.uk/research-and-networking</t>
  </si>
  <si>
    <t>Research and networking</t>
  </si>
  <si>
    <t>https://help.chi.ac.uk/art-and-early-years-bishop-otter-college-and-bognor-teacher-training-college</t>
  </si>
  <si>
    <t>Art and early years at the Bishop Otter College and Bognor Teacher Training College</t>
  </si>
  <si>
    <t>https://help.chi.ac.uk/chireadinglists-0</t>
  </si>
  <si>
    <t>ChiReadingLists</t>
  </si>
  <si>
    <t>https://help.chi.ac.uk/copyright-safe-image-sources</t>
  </si>
  <si>
    <t>Copyright safe image sources</t>
  </si>
  <si>
    <t>https://help.chi.ac.uk/libraryteam</t>
  </si>
  <si>
    <t>How to contact the library team</t>
  </si>
  <si>
    <t>https://help.chi.ac.uk/interlibrary-loans</t>
  </si>
  <si>
    <t>Interlibrary loans</t>
  </si>
  <si>
    <t>https://help.chi.ac.uk/learning-resource-centre-lrc-etiquette</t>
  </si>
  <si>
    <t>Learning resource centre (LRC) etiquette</t>
  </si>
  <si>
    <t>https://help.chi.ac.uk/library-loans</t>
  </si>
  <si>
    <t>Library loans</t>
  </si>
  <si>
    <t>https://help.chi.ac.uk/library-services</t>
  </si>
  <si>
    <t>Library Services</t>
  </si>
  <si>
    <t>hrea</t>
  </si>
  <si>
    <t>https://help.chi.ac.uk/special-collections-and-archives</t>
  </si>
  <si>
    <t>Special collections and archives</t>
  </si>
  <si>
    <t>https://help.chi.ac.uk/visitor-access-our-library-services</t>
  </si>
  <si>
    <t>Visitor access to our Library Services</t>
  </si>
  <si>
    <t>https://help.chi.ac.uk/editing-stream-recording</t>
  </si>
  <si>
    <t>Editing a Stream recording</t>
  </si>
  <si>
    <t>https://help.chi.ac.uk/making-recording-microsoft-stream</t>
  </si>
  <si>
    <t>Making a recording for Microsoft Stream</t>
  </si>
  <si>
    <t>https://help.chi.ac.uk/stream</t>
  </si>
  <si>
    <t>https://help.chi.ac.uk/sharing-video</t>
  </si>
  <si>
    <t>Sharing a video</t>
  </si>
  <si>
    <t>https://help.chi.ac.uk/stream-how-guides</t>
  </si>
  <si>
    <t>Stream how-to guides</t>
  </si>
  <si>
    <t>https://help.chi.ac.uk/videomultimedia-assignments</t>
  </si>
  <si>
    <t>Video/Multimedia assignments</t>
  </si>
  <si>
    <t>https://help.chi.ac.uk/accessing-your-modules-through-my-pages-moodle</t>
  </si>
  <si>
    <t>Accessing your modules through My Pages in Moodle</t>
  </si>
  <si>
    <t>https://help.chi.ac.uk/creating-accessible-content-moodle</t>
  </si>
  <si>
    <t>Creating accessible content for Moodle</t>
  </si>
  <si>
    <t>https://help.chi.ac.uk/how-edit-your-moodle-profile</t>
  </si>
  <si>
    <t>How to edit your Moodle Profile</t>
  </si>
  <si>
    <t>https://help.chi.ac.uk/moodle-accessibility-tool</t>
  </si>
  <si>
    <t>Moodle accessibility tool</t>
  </si>
  <si>
    <t>https://help.chi.ac.uk/moodle-guidance-notetakers</t>
  </si>
  <si>
    <t>Moodle Guidance for Notetakers</t>
  </si>
  <si>
    <t>https://help.chi.ac.uk/moodle-overview-students</t>
  </si>
  <si>
    <t>Moodle overview for students</t>
  </si>
  <si>
    <t>https://help.chi.ac.uk/EMA</t>
  </si>
  <si>
    <t>Online Assignment Submission - Staff Guide</t>
  </si>
  <si>
    <t>https://help.chi.ac.uk/orphaned-sections-moodle</t>
  </si>
  <si>
    <t>Orphaned sections in Moodle</t>
  </si>
  <si>
    <t>https://help.chi.ac.uk/sending-university-wide-emails-moodle</t>
  </si>
  <si>
    <t>Sending university wide emails from Moodle</t>
  </si>
  <si>
    <t>https://help.chi.ac.uk/start-semester-checklist-moodle</t>
  </si>
  <si>
    <t>Start of semester checklist for Moodle</t>
  </si>
  <si>
    <t>https://help.chi.ac.uk/submitting-assignment-moodle</t>
  </si>
  <si>
    <t>Submitting an assignment in Moodle</t>
  </si>
  <si>
    <t>https://help.chi.ac.uk/add-and-move-topics</t>
  </si>
  <si>
    <t>Add and Move topics</t>
  </si>
  <si>
    <t>https://help.chi.ac.uk/adding-block-module-page</t>
  </si>
  <si>
    <t>Adding a block to a module page</t>
  </si>
  <si>
    <t>https://help.chi.ac.uk/adding-images-moodle</t>
  </si>
  <si>
    <t>Adding images in Moodle</t>
  </si>
  <si>
    <t>https://help.chi.ac.uk/basic-editing-moodle</t>
  </si>
  <si>
    <t>Basic editing in Moodle</t>
  </si>
  <si>
    <t>https://help.chi.ac.uk/creating-button-moodle</t>
  </si>
  <si>
    <t>Creating a button on Moodle</t>
  </si>
  <si>
    <t>https://help.chi.ac.uk/emailing-moodle</t>
  </si>
  <si>
    <t>Emailing from Moodle</t>
  </si>
  <si>
    <t>https://help.chi.ac.uk/forums-moodle</t>
  </si>
  <si>
    <t>Forums in Moodle</t>
  </si>
  <si>
    <t>https://help.chi.ac.uk/groups-moodle</t>
  </si>
  <si>
    <t>Groups in Moodle</t>
  </si>
  <si>
    <t>https://help.chi.ac.uk/h5p-content-moodle-advanced-users</t>
  </si>
  <si>
    <t>H5P content in Moodle for advanced users</t>
  </si>
  <si>
    <t>dthompson</t>
  </si>
  <si>
    <t>https://help.chi.ac.uk/importing-content-other-moodle-pages</t>
  </si>
  <si>
    <t>Importing content from other Moodle pages</t>
  </si>
  <si>
    <t>https://help.chi.ac.uk/moodle-activities-and-resources</t>
  </si>
  <si>
    <t>Moodle Activities and Resources</t>
  </si>
  <si>
    <t>https://help.chi.ac.uk/moodle-minimum-requirements</t>
  </si>
  <si>
    <t>Moodle Minimum Requirements</t>
  </si>
  <si>
    <t>https://help.chi.ac.uk/moodle-overview-staff</t>
  </si>
  <si>
    <t>https://help.chi.ac.uk/moodle-page-settings</t>
  </si>
  <si>
    <t>Moodle page settings</t>
  </si>
  <si>
    <t>https://help.chi.ac.uk/paste-plain-text-moodle</t>
  </si>
  <si>
    <t>Paste as plain text in Moodle</t>
  </si>
  <si>
    <t>https://help.chi.ac.uk/restricting-access-resources-or-activities</t>
  </si>
  <si>
    <t>Restricting access to resources or activities</t>
  </si>
  <si>
    <t>https://help.chi.ac.uk/rollover-course-resource-lists-chireadinglists</t>
  </si>
  <si>
    <t>Rollover Course Resource Lists (ChiReadingLists)</t>
  </si>
  <si>
    <t>https://help.chi.ac.uk/schedule-tutorials-moodle</t>
  </si>
  <si>
    <t>Schedule tutorials in Moodle</t>
  </si>
  <si>
    <t>https://help.chi.ac.uk/set-grid-format-your-moodle-page</t>
  </si>
  <si>
    <t>Set up a Grid format for your Moodle page</t>
  </si>
  <si>
    <t>https://help.chi.ac.uk/set-assignment-moodle</t>
  </si>
  <si>
    <t>Set up an Assignment in Moodle</t>
  </si>
  <si>
    <t>https://help.chi.ac.uk/stealth-activities-and-resources</t>
  </si>
  <si>
    <t>Stealth activities and resources</t>
  </si>
  <si>
    <t>https://help.chi.ac.uk/draft-understanding-roles-moodle-0</t>
  </si>
  <si>
    <t>Understanding roles in Moodle</t>
  </si>
  <si>
    <t>MAF link may need updating later</t>
  </si>
  <si>
    <t>https://help.chi.ac.uk/partner</t>
  </si>
  <si>
    <t>Academic partner induction</t>
  </si>
  <si>
    <t>https://help.chi.ac.uk/email</t>
  </si>
  <si>
    <t>https://help.chi.ac.uk/it-account-registration-password-set-0</t>
  </si>
  <si>
    <t>IT account registration &amp; password set</t>
  </si>
  <si>
    <t>https://help-live.chi.ac.uk/docs/it-reg-partner/</t>
  </si>
  <si>
    <t>https://help.chi.ac.uk/library-resources-1</t>
  </si>
  <si>
    <t>Library resources</t>
  </si>
  <si>
    <t>https://help-live.chi.ac.uk/docs/library-resources-partner/</t>
  </si>
  <si>
    <t>https://help.chi.ac.uk/log-chiview-partner-portal</t>
  </si>
  <si>
    <t>Log on to ChiView (Partner Portal)</t>
  </si>
  <si>
    <t>https://help.chi.ac.uk/mobile-app-1</t>
  </si>
  <si>
    <t>Mobile app</t>
  </si>
  <si>
    <t>Duplicate</t>
  </si>
  <si>
    <t>https://help.chi.ac.uk/moodle-0</t>
  </si>
  <si>
    <t>Moodle for Academic Partners</t>
  </si>
  <si>
    <t>https://help.chi.ac.uk/multi-factor-authentication-mfa-1</t>
  </si>
  <si>
    <t>Multi-factor authentication (MFA)</t>
  </si>
  <si>
    <t>https://help.chi.ac.uk/password-manager-0</t>
  </si>
  <si>
    <t>https://help.chi.ac.uk/requesting-support</t>
  </si>
  <si>
    <t>Requesting Support</t>
  </si>
  <si>
    <t>https://help.chi.ac.uk/charges</t>
  </si>
  <si>
    <t>Charges</t>
  </si>
  <si>
    <t>https://help.chi.ac.uk/complaints-policy</t>
  </si>
  <si>
    <t>Complaints Policy</t>
  </si>
  <si>
    <t>https://help.chi.ac.uk/customer-service-standards</t>
  </si>
  <si>
    <t>Customer Service Standards</t>
  </si>
  <si>
    <t>https://help.chi.ac.uk/customer-services-charter</t>
  </si>
  <si>
    <t>Customer Services Charter</t>
  </si>
  <si>
    <t>https://help.chi.ac.uk/digital-and-it-strategy</t>
  </si>
  <si>
    <t>Digital and IT Strategy</t>
  </si>
  <si>
    <t>https://help.chi.ac.uk/electronic-information-security-policy</t>
  </si>
  <si>
    <t>Electronic Information Security Policy</t>
  </si>
  <si>
    <t>https://help.chi.ac.uk/equipment-loans-terms-and-conditions</t>
  </si>
  <si>
    <t>Equipment Loans - Terms and Conditions</t>
  </si>
  <si>
    <t>https://help.chi.ac.uk/estates-call-management-system-and-supportme-self-service-portal</t>
  </si>
  <si>
    <t>Estates Call Management System and SupportMe self-service portal</t>
  </si>
  <si>
    <t>https://help.chi.ac.uk/ict-staff-equipment-provisioning-policy</t>
  </si>
  <si>
    <t>ICT Staff Equipment Provisioning Policy</t>
  </si>
  <si>
    <t>https://help.chi.ac.uk/information-secure-storage</t>
  </si>
  <si>
    <t>Information &amp; secure storage</t>
  </si>
  <si>
    <t>https://help.chi.ac.uk/it-code-of-conduct</t>
  </si>
  <si>
    <t>IT Code of Conduct</t>
  </si>
  <si>
    <t>https://help.chi.ac.uk/library-regulations</t>
  </si>
  <si>
    <t>Library Regulations</t>
  </si>
  <si>
    <t>https://help.chi.ac.uk/lost-property-guide</t>
  </si>
  <si>
    <t>Lost Property Guide</t>
  </si>
  <si>
    <t>https://help.chi.ac.uk/lrc-code-conduct</t>
  </si>
  <si>
    <t>LRC Code of Conduct</t>
  </si>
  <si>
    <t>https://help.chi.ac.uk/lrc-promotional-and-advertising-guidelines</t>
  </si>
  <si>
    <t>LRC Promotional and Advertising Guidelines</t>
  </si>
  <si>
    <t>https://help.chi.ac.uk/mobile-app-privacy-policy</t>
  </si>
  <si>
    <t>Mobile App Privacy Policy</t>
  </si>
  <si>
    <t>https://help.chi.ac.uk/personal-devices</t>
  </si>
  <si>
    <t>Personal Devices</t>
  </si>
  <si>
    <t>https://help.chi.ac.uk/privacy-and-monitoring</t>
  </si>
  <si>
    <t>Privacy and monitoring</t>
  </si>
  <si>
    <t>https://help.chi.ac.uk/privacy-policy-moodle</t>
  </si>
  <si>
    <t>Privacy policy: Moodle</t>
  </si>
  <si>
    <t>https://help.chi.ac.uk/privacy-policy-supportworks-and-supportme-self-service-portal</t>
  </si>
  <si>
    <t>Privacy policy: Supportworks and SupportMe self-service portal</t>
  </si>
  <si>
    <t>https://help.chi.ac.uk/reading-list-policy</t>
  </si>
  <si>
    <t>Reading List Policy</t>
  </si>
  <si>
    <t>https://help.chi.ac.uk/siz-confidentiality-statement</t>
  </si>
  <si>
    <t>SIZ Confidentiality Statement</t>
  </si>
  <si>
    <t>https://help.chi.ac.uk/siz-engagement-strategy</t>
  </si>
  <si>
    <t>SIZ Engagement Strategy</t>
  </si>
  <si>
    <t>https://help.chi.ac.uk/siz-equipment-borrowingterms-conditions</t>
  </si>
  <si>
    <t>SIZ Equipment Borrowing:Terms &amp; Conditions</t>
  </si>
  <si>
    <t>https://help.chi.ac.uk/social-media-policy</t>
  </si>
  <si>
    <t>Social Media Policy</t>
  </si>
  <si>
    <t>https://help.chi.ac.uk/stock-retention-withdrawal-and-donation-policy</t>
  </si>
  <si>
    <t>Stock retention, withdrawal and donation policy</t>
  </si>
  <si>
    <t>https://help.chi.ac.uk/policies</t>
  </si>
  <si>
    <t>Strategy &amp; Policies</t>
  </si>
  <si>
    <t>https://help.chi.ac.uk/vulnerability-responsible-disclosure-policy</t>
  </si>
  <si>
    <t>Vulnerability Responsible Disclosure Policy</t>
  </si>
  <si>
    <t>https://help.chi.ac.uk/creating-powerpoint-layouts-design-theme-and-slide-size</t>
  </si>
  <si>
    <t>Creating a PowerPoint - Layouts, Design Theme and Slide Size</t>
  </si>
  <si>
    <t>https://help.chi.ac.uk/how-create-smartart</t>
  </si>
  <si>
    <t>How to create SmartArt</t>
  </si>
  <si>
    <t>https://help.chi.ac.uk/powerpoint-add-animations-your-objects</t>
  </si>
  <si>
    <t>Powerpoint - Add Animations to your Objects</t>
  </si>
  <si>
    <t>https://help.chi.ac.uk/powerpoint-add-audio</t>
  </si>
  <si>
    <t>Powerpoint - Add Audio</t>
  </si>
  <si>
    <t>https://help.chi.ac.uk/powerpoint-animation-pane</t>
  </si>
  <si>
    <t>Powerpoint - Animation Pane</t>
  </si>
  <si>
    <t>https://help.chi.ac.uk/powerpoint-how-add-image</t>
  </si>
  <si>
    <t>PowerPoint - How to add an Image</t>
  </si>
  <si>
    <t>https://help.chi.ac.uk/powerpoint-how-add-notes-your-presentation-presenter-view</t>
  </si>
  <si>
    <t>Powerpoint - How to add Notes to your presentation (Presenter View)</t>
  </si>
  <si>
    <t>https://help.chi.ac.uk/powerpoint-how-add-shapes-and-customise-them</t>
  </si>
  <si>
    <t>PowerPoint - How to add shapes and customise them</t>
  </si>
  <si>
    <t>https://help.chi.ac.uk/powerpoint-how-embed-youtube-video</t>
  </si>
  <si>
    <t>Powerpoint - How to Embed a YouTube Video</t>
  </si>
  <si>
    <t>https://help.chi.ac.uk/powerpoint-how-remove-background-image</t>
  </si>
  <si>
    <t>PowerPoint - How to remove the background from an Image</t>
  </si>
  <si>
    <t>https://help.chi.ac.uk/powerpoint-how-use-slide-master-template-slides</t>
  </si>
  <si>
    <t>PowerPoint - How to use Slide Master (Template slides)</t>
  </si>
  <si>
    <t>https://help.chi.ac.uk/powerpoint-inserting-images</t>
  </si>
  <si>
    <t>PowerPoint - Inserting Images</t>
  </si>
  <si>
    <t>https://help.chi.ac.uk/powerpoint-zoom-slides-prezzi</t>
  </si>
  <si>
    <t>PowerPoint - Zoom Slides (Prezzi)</t>
  </si>
  <si>
    <t>https://help.chi.ac.uk/powerpoint-tutorials-full-listing</t>
  </si>
  <si>
    <t>PowerPoint Tutorials - Full listing</t>
  </si>
  <si>
    <t>https://help.chi.ac.uk/presenter-view-notesslide-preview</t>
  </si>
  <si>
    <t>Presenter View (notes/slide preview)</t>
  </si>
  <si>
    <t>https://help.chi.ac.uk/animation-pane-0</t>
  </si>
  <si>
    <t>Animation Pane</t>
  </si>
  <si>
    <t>https://help.chi.ac.uk/audio</t>
  </si>
  <si>
    <t>Audio</t>
  </si>
  <si>
    <t>https://help.chi.ac.uk/embedding-videos</t>
  </si>
  <si>
    <t>Embedding Videos</t>
  </si>
  <si>
    <t>https://help.chi.ac.uk/grouping</t>
  </si>
  <si>
    <t>Grouping</t>
  </si>
  <si>
    <t>https://help.chi.ac.uk/images-icons-cutout-people</t>
  </si>
  <si>
    <t>Images, Icons, Cutout people</t>
  </si>
  <si>
    <t>https://help.chi.ac.uk/layouts-design-theme-and-slide-size</t>
  </si>
  <si>
    <t>Layouts, Design Theme and Slide Size</t>
  </si>
  <si>
    <t>https://help.chi.ac.uk/powerpoint-tutorials</t>
  </si>
  <si>
    <t>https://help.chi.ac.uk/recording</t>
  </si>
  <si>
    <t>Recording</t>
  </si>
  <si>
    <t>https://help.chi.ac.uk/remove-background-images</t>
  </si>
  <si>
    <t>Remove background (Images)</t>
  </si>
  <si>
    <t>https://help.chi.ac.uk/shapes-and-shape-formatting</t>
  </si>
  <si>
    <t>Shapes and Shape formatting</t>
  </si>
  <si>
    <t>https://help.chi.ac.uk/slide-master</t>
  </si>
  <si>
    <t>Slide Master</t>
  </si>
  <si>
    <t>https://help.chi.ac.uk/smartart</t>
  </si>
  <si>
    <t>SmartArt</t>
  </si>
  <si>
    <t>https://help.chi.ac.uk/text-box</t>
  </si>
  <si>
    <t>Text box</t>
  </si>
  <si>
    <t>https://help.chi.ac.uk/zoom-slides</t>
  </si>
  <si>
    <t>Zoom Slides</t>
  </si>
  <si>
    <t>https://help.chi.ac.uk/adding-print-credit</t>
  </si>
  <si>
    <t>Adding print credit</t>
  </si>
  <si>
    <t>https://help.chi.ac.uk/multiple-cost-centres-printing</t>
  </si>
  <si>
    <t>Multiple cost centres for printing</t>
  </si>
  <si>
    <t>BenjaminMurphy</t>
  </si>
  <si>
    <t>https://help.chi.ac.uk/printshop</t>
  </si>
  <si>
    <t>Print and Imaging Service (PrintShop)</t>
  </si>
  <si>
    <t>https://help.chi.ac.uk/printingcosts</t>
  </si>
  <si>
    <t>Printing costs</t>
  </si>
  <si>
    <t>https://help.chi.ac.uk/printing-personal-device</t>
  </si>
  <si>
    <t>Printing from a Personal Device</t>
  </si>
  <si>
    <t>https://help.chi.ac.uk/printing-open-access-computer</t>
  </si>
  <si>
    <t>Printing from an open access computer</t>
  </si>
  <si>
    <t>https://help.chi.ac.uk/printshop-dissertation-and-binding-service</t>
  </si>
  <si>
    <t>PrintShop: dissertation and binding service</t>
  </si>
  <si>
    <t>https://help.chi.ac.uk/reporting-printer-problem</t>
  </si>
  <si>
    <t>Reporting a printer problem</t>
  </si>
  <si>
    <t>https://help.chi.ac.uk/appointments</t>
  </si>
  <si>
    <t>Appointments</t>
  </si>
  <si>
    <t>https://help.chi.ac.uk/contact-siz</t>
  </si>
  <si>
    <t>Contact SIZ</t>
  </si>
  <si>
    <t>https://help.chi.ac.uk/council-tax</t>
  </si>
  <si>
    <t>Council tax</t>
  </si>
  <si>
    <t>https://help.chi.ac.uk/diabetes-rap</t>
  </si>
  <si>
    <t>Diabetes RAP</t>
  </si>
  <si>
    <t>https://help.chi.ac.uk/drafthours</t>
  </si>
  <si>
    <t>DRAFT Opening</t>
  </si>
  <si>
    <t>https://help.chi.ac.uk/how-find-us</t>
  </si>
  <si>
    <t>How to find us</t>
  </si>
  <si>
    <t>https://help.chi.ac.uk/let-us-know</t>
  </si>
  <si>
    <t>Let us know</t>
  </si>
  <si>
    <t>https://help.chi.ac.uk/opening</t>
  </si>
  <si>
    <t>Opening times (Learning Resource Centres and SIZ)</t>
  </si>
  <si>
    <t>https://help.chi.ac.uk/siz-charges-payments-fines</t>
  </si>
  <si>
    <t>SIZ - Charges, Payments &amp; Fines</t>
  </si>
  <si>
    <t>https://help.chi.ac.uk/student-health-anaphylaxis</t>
  </si>
  <si>
    <t>Student Health Anaphylaxis</t>
  </si>
  <si>
    <t>https://help.chi.ac.uk/siz</t>
  </si>
  <si>
    <t>The Support &amp; Information Zone</t>
  </si>
  <si>
    <t>https://help.chi.ac.uk/holidays</t>
  </si>
  <si>
    <t>Winter Holiday Support</t>
  </si>
  <si>
    <t>https://help.chi.ac.uk/accessibility-1</t>
  </si>
  <si>
    <t>https://help.chi.ac.uk/booking-computers-rooms-0</t>
  </si>
  <si>
    <t>Booking computers &amp; rooms</t>
  </si>
  <si>
    <t>https://help.chi.ac.uk/campus-card</t>
  </si>
  <si>
    <t>Campus card</t>
  </si>
  <si>
    <t>https://help.chi.ac.uk/campus-maps-0</t>
  </si>
  <si>
    <t>Campus maps &amp; Bus times</t>
  </si>
  <si>
    <t>https://help.chi.ac.uk/chiview-staff</t>
  </si>
  <si>
    <t>ChiView for staff</t>
  </si>
  <si>
    <t>https://help.chi.ac.uk/email-calendar-office-365-0</t>
  </si>
  <si>
    <t>Email &amp; calendar (Office 365)</t>
  </si>
  <si>
    <t>https://help.chi.ac.uk/equipment-loans-0</t>
  </si>
  <si>
    <t>https://help.chi.ac.uk/files-staff</t>
  </si>
  <si>
    <t>File storage for staff</t>
  </si>
  <si>
    <t>https://help.chi.ac.uk/ai-1</t>
  </si>
  <si>
    <t>Generative AI</t>
  </si>
  <si>
    <t>https://help.chi.ac.uk/helpsite</t>
  </si>
  <si>
    <t>Help site</t>
  </si>
  <si>
    <t>https://help.chi.ac.uk/library-resources-2</t>
  </si>
  <si>
    <t>https://help-live.chi.ac.uk/docs/library-resources-staff/</t>
  </si>
  <si>
    <t>https://help.chi.ac.uk/mobile-app-0</t>
  </si>
  <si>
    <t>https://help.chi.ac.uk/moodle-staff</t>
  </si>
  <si>
    <t>Moodle for staff</t>
  </si>
  <si>
    <t>https://help.chi.ac.uk/multi-factor-authentication</t>
  </si>
  <si>
    <t>Multi-factor authentication</t>
  </si>
  <si>
    <t>https://help-live.chi.ac.uk/docs/multi-factor-authentication-staff/</t>
  </si>
  <si>
    <t>https://help.chi.ac.uk/offers-discounts-0</t>
  </si>
  <si>
    <t>Offers &amp; discounts</t>
  </si>
  <si>
    <t>https://help.chi.ac.uk/password-manager-1</t>
  </si>
  <si>
    <t>https://help.chi.ac.uk/printing-0</t>
  </si>
  <si>
    <t>https://help-live.chi.ac.uk/docs/printing-staff/</t>
  </si>
  <si>
    <t>https://help.chi.ac.uk/remote-access-university-desktops-0</t>
  </si>
  <si>
    <t>Remote access to university desktops</t>
  </si>
  <si>
    <t>https://help.chi.ac.uk/skills-training-0</t>
  </si>
  <si>
    <t>Skills &amp; training</t>
  </si>
  <si>
    <t>https://help.chi.ac.uk/social-media-online-safety-0</t>
  </si>
  <si>
    <t>Social media &amp; Online safety</t>
  </si>
  <si>
    <t>https://help.chi.ac.uk/staff</t>
  </si>
  <si>
    <t>Staff induction</t>
  </si>
  <si>
    <t>https://help.chi.ac.uk/staff-intranet</t>
  </si>
  <si>
    <t>Staff Intranet</t>
  </si>
  <si>
    <t>https://help.chi.ac.uk/support-and-information-zone</t>
  </si>
  <si>
    <t>Support and Information Zone</t>
  </si>
  <si>
    <t>https://help.chi.ac.uk/supportme-portal</t>
  </si>
  <si>
    <t>SupportMe portal</t>
  </si>
  <si>
    <t>https://help.chi.ac.uk/teams-office-0</t>
  </si>
  <si>
    <t>Teams &amp; Office</t>
  </si>
  <si>
    <t>https://help-live.chi.ac.uk/docs/teams-office-staff/</t>
  </si>
  <si>
    <t>https://help.chi.ac.uk/wi-fi</t>
  </si>
  <si>
    <t>Wi-Fi</t>
  </si>
  <si>
    <t>https://help.chi.ac.uk/accessibility-0</t>
  </si>
  <si>
    <t>https://help-live.chi.ac.uk/docs/accessibility-induction/</t>
  </si>
  <si>
    <t>https://help.chi.ac.uk/booking-computers-rooms</t>
  </si>
  <si>
    <t>https://help.chi.ac.uk/campus-card-attendance-recording</t>
  </si>
  <si>
    <t>Campus card &amp; attendance recording</t>
  </si>
  <si>
    <t>https://help.chi.ac.uk/campus-maps-bus-times</t>
  </si>
  <si>
    <t>https://help-live.chi.ac.uk/docs/campus-maps-0/</t>
  </si>
  <si>
    <t>https://help.chi.ac.uk/chiview-your-student-record</t>
  </si>
  <si>
    <t>ChiView: your student record</t>
  </si>
  <si>
    <t>https://help.chi.ac.uk/email-calendar-microsoft-365</t>
  </si>
  <si>
    <t>Email &amp; calendar (Microsoft 365)</t>
  </si>
  <si>
    <t>https://help.chi.ac.uk/equipment-loans-1</t>
  </si>
  <si>
    <t>https://help-live.chi.ac.uk/docs/equipment-loans-induction/</t>
  </si>
  <si>
    <t>https://help.chi.ac.uk/files-student</t>
  </si>
  <si>
    <t>File storage for students</t>
  </si>
  <si>
    <t>https://help.chi.ac.uk/ai</t>
  </si>
  <si>
    <t>Slug</t>
  </si>
  <si>
    <t>https://help.chi.ac.uk/help-site</t>
  </si>
  <si>
    <t>https://help.chi.ac.uk/induction-checklist</t>
  </si>
  <si>
    <t>Induction checklist</t>
  </si>
  <si>
    <t>https://help.chi.ac.uk/library-resources</t>
  </si>
  <si>
    <t>https://help.chi.ac.uk/mobile-app</t>
  </si>
  <si>
    <t>https://help.chi.ac.uk/moodle-students</t>
  </si>
  <si>
    <t>Moodle for students</t>
  </si>
  <si>
    <t>https://help.chi.ac.uk/multi-factor-authentication-0</t>
  </si>
  <si>
    <t>https://help.chi.ac.uk/offers-discounts</t>
  </si>
  <si>
    <t>https://help.chi.ac.uk/password-manager</t>
  </si>
  <si>
    <t>https://help.chi.ac.uk/printing</t>
  </si>
  <si>
    <t>https://help.chi.ac.uk/remote-access-university-desktops</t>
  </si>
  <si>
    <t>https://help.chi.ac.uk/setting-your-password</t>
  </si>
  <si>
    <t>Setting your password</t>
  </si>
  <si>
    <t>https://help.chi.ac.uk/skills-training</t>
  </si>
  <si>
    <t>https://help.chi.ac.uk/social-media-online-safety</t>
  </si>
  <si>
    <t>https://help.chi.ac.uk/student</t>
  </si>
  <si>
    <t>Student induction</t>
  </si>
  <si>
    <t>https://help.chi.ac.uk/support-information-zone</t>
  </si>
  <si>
    <t>Support &amp; Information Zone</t>
  </si>
  <si>
    <t>https://help.chi.ac.uk/supportme-portal-0</t>
  </si>
  <si>
    <t>https://help-live.chi.ac.uk/docs/supportme-portal</t>
  </si>
  <si>
    <t>https://help.chi.ac.uk/teams-office</t>
  </si>
  <si>
    <t>https://help.chi.ac.uk/wi-fi-internet</t>
  </si>
  <si>
    <t>Wi-Fi &amp; internet</t>
  </si>
  <si>
    <t>https://help.chi.ac.uk/academic-advisor-student-support-information</t>
  </si>
  <si>
    <t>Academic Advisor - Student Support Information</t>
  </si>
  <si>
    <t>https://help.chi.ac.uk/care-leavers</t>
  </si>
  <si>
    <t>Care leavers</t>
  </si>
  <si>
    <t>https://help.chi.ac.uk/chichester-international-advice</t>
  </si>
  <si>
    <t>Chichester International Advice</t>
  </si>
  <si>
    <t>PLeivo</t>
  </si>
  <si>
    <t>https://help.chi.ac.uk/guidance-students-accused-sexual-violence-or-misconduct</t>
  </si>
  <si>
    <t>Guidance for students accused of sexual violence or misconduct</t>
  </si>
  <si>
    <t>https://help.chi.ac.uk/health-advice-general</t>
  </si>
  <si>
    <t>Health advice: general</t>
  </si>
  <si>
    <t>https://help.chi.ac.uk/help-and-support-after-sexual-assault</t>
  </si>
  <si>
    <t>Help and support after sexual assault</t>
  </si>
  <si>
    <t>https://help.chi.ac.uk/intermission-student-support-information</t>
  </si>
  <si>
    <t>Intermission - Student Support Information</t>
  </si>
  <si>
    <t>https://help.chi.ac.uk/money-advice-general</t>
  </si>
  <si>
    <t>Money advice: general</t>
  </si>
  <si>
    <t>https://help.chi.ac.uk/money-advice-money-worries</t>
  </si>
  <si>
    <t>Money advice: money worries</t>
  </si>
  <si>
    <t>https://help.chi.ac.uk/self-harm-resources</t>
  </si>
  <si>
    <t>Self-harm resources</t>
  </si>
  <si>
    <t>https://help.chi.ac.uk/sexual-health-advice</t>
  </si>
  <si>
    <t>Sexual health advice</t>
  </si>
  <si>
    <t>https://help.chi.ac.uk/student-money-team</t>
  </si>
  <si>
    <t>Student Money Team</t>
  </si>
  <si>
    <t>https://help.chi.ac.uk/student-support-and-wellbeing</t>
  </si>
  <si>
    <t>https://help.chi.ac.uk/chaplaincy-faith-university</t>
  </si>
  <si>
    <t>The Chaplaincy - Faith at the University</t>
  </si>
  <si>
    <t>https://help.chi.ac.uk/student-health-service</t>
  </si>
  <si>
    <t>The Student Health Service</t>
  </si>
  <si>
    <t>https://help.chi.ac.uk/wellbeing-counselling-service</t>
  </si>
  <si>
    <t>Wellbeing Counselling Service</t>
  </si>
  <si>
    <t>rporter</t>
  </si>
  <si>
    <t>https://help.chi.ac.uk/wellbeing-referrals</t>
  </si>
  <si>
    <t>Wellbeing Referrals</t>
  </si>
  <si>
    <t>https://help.chi.ac.uk/wellbeing-services</t>
  </si>
  <si>
    <t>Wellbeing Services</t>
  </si>
  <si>
    <t>https://help.chi.ac.uk/university-teams-backgrounds</t>
  </si>
  <si>
    <t>University Teams Backgrounds</t>
  </si>
  <si>
    <t>https://help.chi.ac.uk/accessing-or-downloading-teams</t>
  </si>
  <si>
    <t>Accessing or downloading Teams</t>
  </si>
  <si>
    <t>https://help.chi.ac.uk/breakout-rooms-teams</t>
  </si>
  <si>
    <t>Breakout rooms in Teams</t>
  </si>
  <si>
    <t>https://help.chi.ac.uk/changing-voicemail-settings</t>
  </si>
  <si>
    <t>Changing Voicemail Settings</t>
  </si>
  <si>
    <t>https://help.chi.ac.uk/check-audio-and-video-teams</t>
  </si>
  <si>
    <t>Check audio and video (Teams)</t>
  </si>
  <si>
    <t>https://help.chi.ac.uk/delete-team</t>
  </si>
  <si>
    <t>Delete a Team</t>
  </si>
  <si>
    <t>https://help.chi.ac.uk/guest-attendees-teams</t>
  </si>
  <si>
    <t>Guest attendees (Teams)</t>
  </si>
  <si>
    <t>https://help.chi.ac.uk/join-lecture-teams</t>
  </si>
  <si>
    <t>Join a lecture in Teams</t>
  </si>
  <si>
    <t>https://help.chi.ac.uk/join-teams-meeting</t>
  </si>
  <si>
    <t>Join a Teams Meeting</t>
  </si>
  <si>
    <t>https://help.chi.ac.uk/live-captions-teams</t>
  </si>
  <si>
    <t>Live Captions in Teams</t>
  </si>
  <si>
    <t>https://help.chi.ac.uk/manage-participants-teams</t>
  </si>
  <si>
    <t>Manage participants (Teams)</t>
  </si>
  <si>
    <t>https://help.chi.ac.uk/managing-teams-meeting-or-lecture</t>
  </si>
  <si>
    <t>Managing a Teams meeting or Lecture</t>
  </si>
  <si>
    <t>https://help.chi.ac.uk/microsoft-whiteboard</t>
  </si>
  <si>
    <t>Microsoft Whiteboard</t>
  </si>
  <si>
    <t>https://help.chi.ac.uk/noise-suppression</t>
  </si>
  <si>
    <t>Noise suppression</t>
  </si>
  <si>
    <t>https://help.chi.ac.uk/notify-graders-about-late-submissions</t>
  </si>
  <si>
    <t>Notify graders about late submissions</t>
  </si>
  <si>
    <t>https://help.chi.ac.uk/raise-hand-functionality-teams</t>
  </si>
  <si>
    <t>Raise hand functionality (Teams)</t>
  </si>
  <si>
    <t>https://help.chi.ac.uk/recording-teams-meeting-or-lecture</t>
  </si>
  <si>
    <t>Recording a Teams Meeting or Lecture</t>
  </si>
  <si>
    <t>https://help.chi.ac.uk/set-teams-lecture</t>
  </si>
  <si>
    <t>Set up a Teams Lecture</t>
  </si>
  <si>
    <t>https://help.chi.ac.uk/set-teams-meeting</t>
  </si>
  <si>
    <t>Set up a Teams Meeting</t>
  </si>
  <si>
    <t>https://help.chi.ac.uk/share-your-screen-teams</t>
  </si>
  <si>
    <t>Share your screen (Teams)</t>
  </si>
  <si>
    <t>https://help.chi.ac.uk/team-spaces-collaboration</t>
  </si>
  <si>
    <t>Team Spaces for collaboration</t>
  </si>
  <si>
    <t>https://help.chi.ac.uk/teams-meeting-options</t>
  </si>
  <si>
    <t>Teams Meeting options</t>
  </si>
  <si>
    <t>https://help.chi.ac.uk/teams-messages-calls-or-video-calls</t>
  </si>
  <si>
    <t>Teams messages, calls or video calls</t>
  </si>
  <si>
    <t>https://help.chi.ac.uk/teams</t>
  </si>
  <si>
    <t>https://help.chi.ac.uk/teams-polls</t>
  </si>
  <si>
    <t>Teams Polls</t>
  </si>
  <si>
    <t>https://help.chi.ac.uk/boc-menus</t>
  </si>
  <si>
    <t>BOC Menus</t>
  </si>
  <si>
    <t>https://help.chi.ac.uk/brc-menus</t>
  </si>
  <si>
    <t>BRC Menus</t>
  </si>
  <si>
    <t>https://help.chi.ac.uk/catered-cards</t>
  </si>
  <si>
    <t>Catered Cards</t>
  </si>
  <si>
    <t>https://help.chi.ac.uk/catered-meal-deal</t>
  </si>
  <si>
    <t>Catered Meal Deal</t>
  </si>
  <si>
    <t>https://help.chi.ac.uk/catering-service-hours</t>
  </si>
  <si>
    <t>Catering service hours</t>
  </si>
  <si>
    <t>https://help.chi.ac.uk/menus</t>
  </si>
  <si>
    <t>Menus</t>
  </si>
  <si>
    <t>https://help.chi.ac.uk/new-2025</t>
  </si>
  <si>
    <t>New for 2025!</t>
  </si>
  <si>
    <t>https://help.chi.ac.uk/placement-meal-deal</t>
  </si>
  <si>
    <t>Placement meal deal</t>
  </si>
  <si>
    <t>https://help.chi.ac.uk/uoc-food-catering</t>
  </si>
  <si>
    <t>https://help.chi.ac.uk/upcoming-events-catering</t>
  </si>
  <si>
    <t>Upcoming events: Catering</t>
  </si>
  <si>
    <t>https://help.chi.ac.uk/enquiries</t>
  </si>
  <si>
    <t>Enquiries</t>
  </si>
  <si>
    <t>https://help.chi.ac.uk/fake-officials-phone-scam</t>
  </si>
  <si>
    <t>Fake Officials Phone Scam</t>
  </si>
  <si>
    <t>https://help.chi.ac.uk/further-advice</t>
  </si>
  <si>
    <t>Further advice</t>
  </si>
  <si>
    <t>https://help.chi.ac.uk/support-university</t>
  </si>
  <si>
    <t>Support at the University</t>
  </si>
  <si>
    <t>https://help.chi.ac.uk/tuition-fee-fraud</t>
  </si>
  <si>
    <t>Tuition Fee Fraud</t>
  </si>
  <si>
    <t>https://help.chi.ac.uk/scams</t>
  </si>
  <si>
    <t>https://help.chi.ac.uk/what-scams-look-out-particular-student</t>
  </si>
  <si>
    <t>What scams to look out for in particular as a student?</t>
  </si>
  <si>
    <t>https://help.chi.ac.uk/what-do</t>
  </si>
  <si>
    <t>What to do</t>
  </si>
  <si>
    <t>https://help.chi.ac.uk/change-background-colour-word</t>
  </si>
  <si>
    <t>Change the background colour in Word</t>
  </si>
  <si>
    <t>https://help.chi.ac.uk/footnotes-and-endnotes</t>
  </si>
  <si>
    <t>Footnotes and Endnotes</t>
  </si>
  <si>
    <t>https://help.chi.ac.uk/how-create-text-box</t>
  </si>
  <si>
    <t>How to create a text box</t>
  </si>
  <si>
    <t>https://help.chi.ac.uk/smartart-word</t>
  </si>
  <si>
    <t>SmartArt in Word</t>
  </si>
  <si>
    <t>https://help.chi.ac.uk/transcribing-audio-recording</t>
  </si>
  <si>
    <t>Transcribing audio from a recording</t>
  </si>
  <si>
    <t>https://help.chi.ac.uk/using-microsoft-word-assignment-feedback</t>
  </si>
  <si>
    <t>Using Microsoft Word for assignment feedback</t>
  </si>
  <si>
    <t>https://help.chi.ac.uk/word-automatic-table-contents</t>
  </si>
  <si>
    <t>Word - Automatic Table of Contents</t>
  </si>
  <si>
    <t>https://help.chi.ac.uk/word-automatic-table-figures</t>
  </si>
  <si>
    <t>Word - Automatic table of figures</t>
  </si>
  <si>
    <t>https://help.chi.ac.uk/word-comments</t>
  </si>
  <si>
    <t>Word - Comments</t>
  </si>
  <si>
    <t>https://help.chi.ac.uk/word-create-hanging-indents-your-paragraphs</t>
  </si>
  <si>
    <t>Word - Create Hanging Indents on your paragraphs</t>
  </si>
  <si>
    <t>https://help.chi.ac.uk/word-dictation-and-transcription</t>
  </si>
  <si>
    <t>Word - Dictation and Transcription</t>
  </si>
  <si>
    <t>https://help.chi.ac.uk/word-format-painter</t>
  </si>
  <si>
    <t>Word - Format Painter</t>
  </si>
  <si>
    <t>https://help.chi.ac.uk/word-how-add-page-or-section-break</t>
  </si>
  <si>
    <t>Word - How to add a Page or Section Break</t>
  </si>
  <si>
    <t>https://help.chi.ac.uk/word-images-icons-and-text-wrapping</t>
  </si>
  <si>
    <t>Word - Images, Icons and Text Wrapping</t>
  </si>
  <si>
    <t>https://help.chi.ac.uk/word-page-numbering</t>
  </si>
  <si>
    <t>Word - Page numbering</t>
  </si>
  <si>
    <t>https://help.chi.ac.uk/word-page-view-options-multiple-windows-and-multiple-page-view</t>
  </si>
  <si>
    <t>Word - Page View options, multiple windows and multiple page view</t>
  </si>
  <si>
    <t>https://help.chi.ac.uk/word-show-hidden-formatting-pilcrow</t>
  </si>
  <si>
    <t>Word - Show hidden formatting - Pilcrow</t>
  </si>
  <si>
    <t>https://help.chi.ac.uk/word-styles</t>
  </si>
  <si>
    <t>Word - Styles</t>
  </si>
  <si>
    <t>https://help.chi.ac.uk/word-tables</t>
  </si>
  <si>
    <t>Word - Tables</t>
  </si>
  <si>
    <t>https://help.chi.ac.uk/word-track-changes</t>
  </si>
  <si>
    <t>Word - Track Changes</t>
  </si>
  <si>
    <t>https://help.chi.ac.uk/word-tutorials-full-listing</t>
  </si>
  <si>
    <t>Word Tutorials - Full Listing</t>
  </si>
  <si>
    <t>Editors</t>
  </si>
  <si>
    <t>Total</t>
  </si>
  <si>
    <t>Draft</t>
  </si>
  <si>
    <t>%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</si>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</sst>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0.0"/>
  </numFmts>
  <fonts count="14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0.5"/>
      <name val="Calibri"/>
      <family val="2"/>
    </font>
    <font>
      <sz val="10.5"/>
      <color theme="1"/>
      <name val="Calibri"/>
      <family val="2"/>
    </font>
    <font>
      <sz val="10.5"/>
      <color rgb="FF3E6A76"/>
      <name val="Calibri"/>
      <family val="2"/>
    </font>
    <font>
      <sz val="8"/>
      <name val="Aptos Narrow"/>
      <family val="2"/>
      <scheme val="minor"/>
    </font>
    <font>
      <sz val="10.5"/>
      <color theme="4"/>
      <name val="Calibri"/>
      <family val="2"/>
    </font>
    <font>
      <sz val="14"/>
      <color theme="1"/>
      <name val="Calibri"/>
      <family val="2"/>
    </font>
    <font>
      <sz val="10.5"/>
      <color theme="1"/>
      <name val="Calibri"/>
    </font>
    <font>
      <b/>
      <sz val="15"/>
      <color theme="1"/>
      <name val="Calibri"/>
      <family val="2"/>
    </font>
    <font>
      <sz val="10.5"/>
      <name val="Calibri"/>
      <family val="2"/>
    </font>
    <font>
      <b/>
      <sz val="15"/>
      <color theme="1"/>
      <name val="Calibri"/>
    </font>
    <font>
      <u/>
      <sz val="11"/>
      <color theme="10"/>
      <name val="Aptos Narrow"/>
      <scheme val="minor"/>
    </font>
    <font>
      <sz val="10.5"/>
      <color theme="4"/>
      <name val="Calibri"/>
    </font>
  </fonts>
  <fills count="7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1">
    <xf numFmtId="0" fontId="0" fillId="0" borderId="0" xfId="0"/>
    <xf numFmtId="0" fontId="3" fillId="2" borderId="1" xfId="0" applyFont="1" applyFill="1" applyBorder="1" applyAlignment="1">
      <alignment horizontal="left" vertical="center" wrapText="1"/>
    </xf>
    <xf numFmtId="164" fontId="3" fillId="2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2" borderId="1" xfId="1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1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wrapText="1"/>
    </xf>
    <xf numFmtId="14" fontId="3" fillId="2" borderId="1" xfId="0" applyNumberFormat="1" applyFont="1" applyFill="1" applyBorder="1" applyAlignment="1">
      <alignment horizontal="left"/>
    </xf>
    <xf numFmtId="0" fontId="3" fillId="4" borderId="1" xfId="1" applyFont="1" applyFill="1" applyBorder="1" applyAlignment="1">
      <alignment horizontal="left" vertical="center"/>
    </xf>
    <xf numFmtId="0" fontId="4" fillId="4" borderId="1" xfId="1" applyFont="1" applyFill="1" applyBorder="1" applyAlignment="1">
      <alignment horizontal="left" vertical="center" wrapText="1"/>
    </xf>
    <xf numFmtId="0" fontId="3" fillId="4" borderId="1" xfId="1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164" fontId="3" fillId="4" borderId="1" xfId="0" applyNumberFormat="1" applyFont="1" applyFill="1" applyBorder="1" applyAlignment="1">
      <alignment horizontal="left" vertical="center" wrapText="1"/>
    </xf>
    <xf numFmtId="0" fontId="7" fillId="4" borderId="1" xfId="1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164" fontId="7" fillId="4" borderId="1" xfId="0" applyNumberFormat="1" applyFont="1" applyFill="1" applyBorder="1" applyAlignment="1">
      <alignment horizontal="left" vertical="center" wrapText="1"/>
    </xf>
    <xf numFmtId="0" fontId="3" fillId="4" borderId="2" xfId="1" applyFont="1" applyFill="1" applyBorder="1" applyAlignment="1">
      <alignment horizontal="left" vertical="center"/>
    </xf>
    <xf numFmtId="0" fontId="4" fillId="4" borderId="2" xfId="1" applyFont="1" applyFill="1" applyBorder="1" applyAlignment="1">
      <alignment horizontal="left" vertical="center" wrapText="1"/>
    </xf>
    <xf numFmtId="0" fontId="3" fillId="4" borderId="2" xfId="1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164" fontId="3" fillId="4" borderId="2" xfId="0" applyNumberFormat="1" applyFont="1" applyFill="1" applyBorder="1" applyAlignment="1">
      <alignment horizontal="left" vertical="center" wrapText="1"/>
    </xf>
    <xf numFmtId="0" fontId="9" fillId="5" borderId="1" xfId="1" applyFont="1" applyFill="1" applyBorder="1" applyAlignment="1">
      <alignment horizontal="left" vertical="center" wrapText="1"/>
    </xf>
    <xf numFmtId="0" fontId="3" fillId="2" borderId="0" xfId="1" applyFont="1" applyFill="1" applyBorder="1" applyAlignment="1">
      <alignment horizontal="left" vertical="center"/>
    </xf>
    <xf numFmtId="0" fontId="1" fillId="2" borderId="1" xfId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8" fillId="2" borderId="1" xfId="0" applyFont="1" applyFill="1" applyBorder="1" applyAlignment="1">
      <alignment horizontal="left" vertical="center"/>
    </xf>
    <xf numFmtId="0" fontId="9" fillId="3" borderId="1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right" vertical="center" wrapText="1"/>
    </xf>
    <xf numFmtId="0" fontId="1" fillId="2" borderId="1" xfId="1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/>
    </xf>
    <xf numFmtId="165" fontId="11" fillId="5" borderId="1" xfId="1" applyNumberFormat="1" applyFont="1" applyFill="1" applyBorder="1" applyAlignment="1">
      <alignment horizontal="right" vertical="center" wrapText="1"/>
    </xf>
    <xf numFmtId="0" fontId="13" fillId="2" borderId="1" xfId="1" applyFont="1" applyFill="1" applyBorder="1" applyAlignment="1">
      <alignment horizontal="left" vertical="center" wrapText="1"/>
    </xf>
    <xf numFmtId="0" fontId="9" fillId="6" borderId="1" xfId="1" applyFont="1" applyFill="1" applyBorder="1" applyAlignment="1">
      <alignment horizontal="right" vertical="center" wrapText="1"/>
    </xf>
    <xf numFmtId="165" fontId="11" fillId="6" borderId="1" xfId="1" applyNumberFormat="1" applyFont="1" applyFill="1" applyBorder="1" applyAlignment="1">
      <alignment horizontal="right" vertical="center" wrapText="1"/>
    </xf>
    <xf numFmtId="0" fontId="9" fillId="6" borderId="1" xfId="1" applyFont="1" applyFill="1" applyBorder="1" applyAlignment="1">
      <alignment horizontal="left" vertical="center" wrapText="1"/>
    </xf>
    <xf numFmtId="0" fontId="1" fillId="0" borderId="1" xfId="1" applyBorder="1"/>
    <xf numFmtId="0" fontId="12" fillId="2" borderId="0" xfId="1" applyFont="1" applyFill="1" applyBorder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rgb="FFEAEAEA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family val="2"/>
        <scheme val="none"/>
      </font>
      <numFmt numFmtId="164" formatCode="dd/mm/yyyy;@"/>
      <fill>
        <patternFill patternType="solid">
          <fgColor indexed="64"/>
          <bgColor rgb="FFEAEAEA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family val="2"/>
        <scheme val="none"/>
      </font>
      <fill>
        <patternFill patternType="solid">
          <fgColor indexed="64"/>
          <bgColor rgb="FFEAEAEA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family val="2"/>
        <scheme val="none"/>
      </font>
      <fill>
        <patternFill patternType="solid">
          <fgColor indexed="64"/>
          <bgColor rgb="FFEAEAEA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family val="2"/>
        <scheme val="none"/>
      </font>
      <fill>
        <patternFill patternType="solid">
          <fgColor indexed="64"/>
          <bgColor rgb="FFEAEAEA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family val="2"/>
        <scheme val="none"/>
      </font>
      <fill>
        <patternFill patternType="solid">
          <fgColor indexed="64"/>
          <bgColor rgb="FFEAEAEA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family val="2"/>
        <scheme val="none"/>
      </font>
      <fill>
        <patternFill patternType="solid">
          <fgColor indexed="64"/>
          <bgColor rgb="FFEAEAEA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family val="2"/>
        <scheme val="none"/>
      </font>
      <fill>
        <patternFill patternType="solid">
          <fgColor indexed="64"/>
          <bgColor rgb="FFEAEAEA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family val="2"/>
        <scheme val="none"/>
      </font>
      <fill>
        <patternFill patternType="solid">
          <fgColor indexed="64"/>
          <bgColor rgb="FFEAEAEA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4"/>
        <name val="Calibri"/>
        <family val="2"/>
        <scheme val="none"/>
      </font>
      <fill>
        <patternFill patternType="solid">
          <fgColor indexed="64"/>
          <bgColor rgb="FFEAEAEA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rgb="FF3E6A76"/>
        <name val="Calibri"/>
        <family val="2"/>
        <scheme val="none"/>
      </font>
      <fill>
        <patternFill patternType="solid">
          <fgColor indexed="64"/>
          <bgColor rgb="FFEAEAEA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family val="2"/>
        <scheme val="none"/>
      </font>
      <fill>
        <patternFill patternType="solid">
          <fgColor indexed="64"/>
          <bgColor rgb="FFEAEAEA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auto="1"/>
        </top>
      </border>
    </dxf>
    <dxf>
      <border>
        <bottom style="thin">
          <color auto="1"/>
        </bottom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family val="2"/>
        <scheme val="none"/>
      </font>
      <fill>
        <patternFill patternType="solid">
          <fgColor indexed="64"/>
          <bgColor rgb="FFEAEAEA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Calibri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C9C9"/>
        </patternFill>
      </fill>
    </dxf>
    <dxf>
      <fill>
        <patternFill>
          <bgColor rgb="FFB3FFD5"/>
        </patternFill>
      </fill>
    </dxf>
    <dxf>
      <fill>
        <patternFill>
          <bgColor rgb="FFFFECAF"/>
        </patternFill>
      </fill>
    </dxf>
    <dxf>
      <fill>
        <patternFill>
          <bgColor rgb="FFFFC9C9"/>
        </patternFill>
      </fill>
    </dxf>
    <dxf>
      <fill>
        <patternFill>
          <bgColor rgb="FFB3FFD5"/>
        </patternFill>
      </fill>
    </dxf>
    <dxf>
      <fill>
        <patternFill>
          <bgColor rgb="FFFFECAF"/>
        </patternFill>
      </fill>
    </dxf>
    <dxf>
      <fill>
        <patternFill>
          <bgColor rgb="FFFFC9C9"/>
        </patternFill>
      </fill>
    </dxf>
    <dxf>
      <fill>
        <patternFill>
          <bgColor rgb="FFB3FFD5"/>
        </patternFill>
      </fill>
    </dxf>
    <dxf>
      <fill>
        <patternFill>
          <bgColor rgb="FFFFECAF"/>
        </patternFill>
      </fill>
    </dxf>
    <dxf>
      <fill>
        <patternFill>
          <bgColor rgb="FFFFC9C9"/>
        </patternFill>
      </fill>
    </dxf>
    <dxf>
      <fill>
        <patternFill>
          <bgColor rgb="FFB3FFD5"/>
        </patternFill>
      </fill>
    </dxf>
    <dxf>
      <fill>
        <patternFill>
          <bgColor rgb="FFFFECAF"/>
        </patternFill>
      </fill>
    </dxf>
  </dxfs>
  <tableStyles count="0" defaultTableStyle="TableStyleMedium2" defaultPivotStyle="PivotStyleLight16"/>
  <colors>
    <mruColors>
      <color rgb="FFEAEAEA"/>
      <color rgb="FF0E90C4"/>
      <color rgb="FF0000FF"/>
      <color rgb="FF3E6A76"/>
      <color rgb="FF416F7B"/>
      <color rgb="FF467886"/>
      <color rgb="FFFFECAF"/>
      <color rgb="FFB3FFD5"/>
      <color rgb="FFFFC9C9"/>
      <color rgb="FF71FF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DA9FC43-CB22-423A-9D0C-90701A487FB8}" name="Table2" displayName="Table2" ref="A1:L596" totalsRowShown="0" headerRowDxfId="16" dataDxfId="15" headerRowBorderDxfId="13" tableBorderDxfId="14" totalsRowBorderDxfId="12">
  <autoFilter ref="A1:L596" xr:uid="{1DA9FC43-CB22-423A-9D0C-90701A487FB8}">
    <filterColumn colId="4">
      <filters>
        <filter val="Dan"/>
      </filters>
    </filterColumn>
  </autoFilter>
  <tableColumns count="12">
    <tableColumn id="2" xr3:uid="{9BB61FCD-2B35-4AED-BCAB-1D64C128625C}" name="URL" dataDxfId="11" dataCellStyle="Hyperlink"/>
    <tableColumn id="1" xr3:uid="{00FECB61-88C5-4163-8F75-B41FA876145F}" name="enrol" dataDxfId="10" dataCellStyle="Hyperlink"/>
    <tableColumn id="16" xr3:uid="{1DE6BBAE-AEEF-4BCF-8F40-6F1885D4F0A0}" name="Type" dataDxfId="9" dataCellStyle="Hyperlink"/>
    <tableColumn id="14" xr3:uid="{153B0D88-D2F8-4AD7-A838-FA3384C476E7}" name="Status" dataDxfId="8" dataCellStyle="Hyperlink"/>
    <tableColumn id="8" xr3:uid="{6532A5F1-AA5C-4DD6-9F22-3BB022E6F4F0}" name="Editor" dataDxfId="7"/>
    <tableColumn id="9" xr3:uid="{F15A3F2F-8ECE-4C34-B885-10D76F6E0C16}" name="Category Primary" dataDxfId="6"/>
    <tableColumn id="15" xr3:uid="{5BBFB4EA-CB0D-4C39-94C0-649EB1D94626}" name="Category Secondary" dataDxfId="5"/>
    <tableColumn id="13" xr3:uid="{AF3F5F81-9FB3-43F9-98A5-3A04C0C722D4}" name="Notes" dataDxfId="4"/>
    <tableColumn id="4" xr3:uid="{614CC578-9089-4FBD-92BC-8D5DD4FE6DD4}" name="Old Author" dataDxfId="3" dataCellStyle="Hyperlink"/>
    <tableColumn id="12" xr3:uid="{BF907A6B-4564-4CD4-B568-BFB79FAD2674}" name="Old Group" dataDxfId="2"/>
    <tableColumn id="11" xr3:uid="{0667B28D-C9D4-4B13-879A-38F91B11D4A4}" name="Updated" dataDxfId="1"/>
    <tableColumn id="3" xr3:uid="{03255A83-5710-4915-83B9-51807C93A812}" name="New URL" dataDxfId="0">
      <calculatedColumnFormula>HYPERLINK(SUBSTITUTE(Table2[[#This Row],[URL]],"help.chi.ac.uk/","help-live.chi.ac.uk/docs/"), SUBSTITUTE(Table2[[#This Row],[URL]],"help.chi.ac.uk/","help-live.chi.ac.uk/docs/"))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help.chi.ac.uk/maf-online-new-2024" TargetMode="External"/><Relationship Id="rId21" Type="http://schemas.openxmlformats.org/officeDocument/2006/relationships/hyperlink" Target="https://help.chi.ac.uk/tuition-fee-fraud" TargetMode="External"/><Relationship Id="rId324" Type="http://schemas.openxmlformats.org/officeDocument/2006/relationships/hyperlink" Target="https://help.chi.ac.uk/how-allocate-submissions-specific-markers" TargetMode="External"/><Relationship Id="rId531" Type="http://schemas.openxmlformats.org/officeDocument/2006/relationships/hyperlink" Target="https://help.chi.ac.uk/word-format-painter" TargetMode="External"/><Relationship Id="rId170" Type="http://schemas.openxmlformats.org/officeDocument/2006/relationships/hyperlink" Target="https://help.chi.ac.uk/exporting-pdf-microsoft-documents" TargetMode="External"/><Relationship Id="rId268" Type="http://schemas.openxmlformats.org/officeDocument/2006/relationships/hyperlink" Target="https://help.chi.ac.uk/summary-university%E2%80%99s-physical-access-controls" TargetMode="External"/><Relationship Id="rId475" Type="http://schemas.openxmlformats.org/officeDocument/2006/relationships/hyperlink" Target="https://help.chi.ac.uk/syncing-sharepoint-storage-area-your-computer" TargetMode="External"/><Relationship Id="rId32" Type="http://schemas.openxmlformats.org/officeDocument/2006/relationships/hyperlink" Target="https://help.chi.ac.uk/mobile-app" TargetMode="External"/><Relationship Id="rId128" Type="http://schemas.openxmlformats.org/officeDocument/2006/relationships/hyperlink" Target="https://help.chi.ac.uk/libraryteam" TargetMode="External"/><Relationship Id="rId335" Type="http://schemas.openxmlformats.org/officeDocument/2006/relationships/hyperlink" Target="https://help.chi.ac.uk/virus-scanning" TargetMode="External"/><Relationship Id="rId542" Type="http://schemas.openxmlformats.org/officeDocument/2006/relationships/hyperlink" Target="https://help.chi.ac.uk/excel-resizing-columns-and-rows" TargetMode="External"/><Relationship Id="rId181" Type="http://schemas.openxmlformats.org/officeDocument/2006/relationships/hyperlink" Target="https://help.chi.ac.uk/creating-powerpoint-layouts-design-theme-and-slide-size" TargetMode="External"/><Relationship Id="rId402" Type="http://schemas.openxmlformats.org/officeDocument/2006/relationships/hyperlink" Target="https://help.chi.ac.uk/get-ready-university-it-skills" TargetMode="External"/><Relationship Id="rId279" Type="http://schemas.openxmlformats.org/officeDocument/2006/relationships/hyperlink" Target="https://help.chi.ac.uk/moodle-overview-students" TargetMode="External"/><Relationship Id="rId486" Type="http://schemas.openxmlformats.org/officeDocument/2006/relationships/hyperlink" Target="https://help.chi.ac.uk/excel-find-and-replace" TargetMode="External"/><Relationship Id="rId43" Type="http://schemas.openxmlformats.org/officeDocument/2006/relationships/hyperlink" Target="https://help.chi.ac.uk/electronic-information-security-policy" TargetMode="External"/><Relationship Id="rId139" Type="http://schemas.openxmlformats.org/officeDocument/2006/relationships/hyperlink" Target="https://help.chi.ac.uk/catered-meal-deal" TargetMode="External"/><Relationship Id="rId346" Type="http://schemas.openxmlformats.org/officeDocument/2006/relationships/hyperlink" Target="https://help.chi.ac.uk/using-headphones-and-dvds-open-access-computers" TargetMode="External"/><Relationship Id="rId553" Type="http://schemas.openxmlformats.org/officeDocument/2006/relationships/hyperlink" Target="https://help.chi.ac.uk/maf-preferences" TargetMode="External"/><Relationship Id="rId192" Type="http://schemas.openxmlformats.org/officeDocument/2006/relationships/hyperlink" Target="https://help.chi.ac.uk/synchronising-university-onedrive-account-personal-device" TargetMode="External"/><Relationship Id="rId206" Type="http://schemas.openxmlformats.org/officeDocument/2006/relationships/hyperlink" Target="https://help.chi.ac.uk/word-automatic-table-contents" TargetMode="External"/><Relationship Id="rId413" Type="http://schemas.openxmlformats.org/officeDocument/2006/relationships/hyperlink" Target="https://help.chi.ac.uk/powerpoint-animation-pane" TargetMode="External"/><Relationship Id="rId497" Type="http://schemas.openxmlformats.org/officeDocument/2006/relationships/hyperlink" Target="https://help.chi.ac.uk/conditional-formatting" TargetMode="External"/><Relationship Id="rId357" Type="http://schemas.openxmlformats.org/officeDocument/2006/relationships/hyperlink" Target="https://help.chi.ac.uk/setting-your-voicemail-and-message-notification" TargetMode="External"/><Relationship Id="rId54" Type="http://schemas.openxmlformats.org/officeDocument/2006/relationships/hyperlink" Target="https://help.chi.ac.uk/working-home" TargetMode="External"/><Relationship Id="rId217" Type="http://schemas.openxmlformats.org/officeDocument/2006/relationships/hyperlink" Target="https://help.chi.ac.uk/Mypad-Support" TargetMode="External"/><Relationship Id="rId564" Type="http://schemas.openxmlformats.org/officeDocument/2006/relationships/hyperlink" Target="https://help.chi.ac.uk/ai" TargetMode="External"/><Relationship Id="rId424" Type="http://schemas.openxmlformats.org/officeDocument/2006/relationships/hyperlink" Target="https://help.chi.ac.uk/mfa-using-personal-email-address" TargetMode="External"/><Relationship Id="rId270" Type="http://schemas.openxmlformats.org/officeDocument/2006/relationships/hyperlink" Target="https://help.chi.ac.uk/distance-learning" TargetMode="External"/><Relationship Id="rId65" Type="http://schemas.openxmlformats.org/officeDocument/2006/relationships/hyperlink" Target="https://help.chi.ac.uk/teams-office" TargetMode="External"/><Relationship Id="rId130" Type="http://schemas.openxmlformats.org/officeDocument/2006/relationships/hyperlink" Target="https://help.chi.ac.uk/stream" TargetMode="External"/><Relationship Id="rId368" Type="http://schemas.openxmlformats.org/officeDocument/2006/relationships/hyperlink" Target="https://help.chi.ac.uk/wi-fi-older-devices-global-sign-certificate-installation" TargetMode="External"/><Relationship Id="rId575" Type="http://schemas.openxmlformats.org/officeDocument/2006/relationships/hyperlink" Target="https://help.chi.ac.uk/4icons" TargetMode="External"/><Relationship Id="rId228" Type="http://schemas.openxmlformats.org/officeDocument/2006/relationships/hyperlink" Target="https://help.chi.ac.uk/boclrclockerloans" TargetMode="External"/><Relationship Id="rId435" Type="http://schemas.openxmlformats.org/officeDocument/2006/relationships/hyperlink" Target="https://help.chi.ac.uk/live-captions-teams" TargetMode="External"/><Relationship Id="rId281" Type="http://schemas.openxmlformats.org/officeDocument/2006/relationships/hyperlink" Target="https://help.chi.ac.uk/restricting-access-resources-or-activities" TargetMode="External"/><Relationship Id="rId502" Type="http://schemas.openxmlformats.org/officeDocument/2006/relationships/hyperlink" Target="https://help.chi.ac.uk/alumni-information-those-graduating-2018-or-2019" TargetMode="External"/><Relationship Id="rId76" Type="http://schemas.openxmlformats.org/officeDocument/2006/relationships/hyperlink" Target="https://help.chi.ac.uk/emailing-centralised-groups-or-all-staff-all-students" TargetMode="External"/><Relationship Id="rId141" Type="http://schemas.openxmlformats.org/officeDocument/2006/relationships/hyperlink" Target="https://help.chi.ac.uk/catering-service-hours" TargetMode="External"/><Relationship Id="rId379" Type="http://schemas.openxmlformats.org/officeDocument/2006/relationships/hyperlink" Target="https://help.chi.ac.uk/booking-randomly-allocated-open-access-computer-quick-booking" TargetMode="External"/><Relationship Id="rId586" Type="http://schemas.openxmlformats.org/officeDocument/2006/relationships/hyperlink" Target="https://help.chi.ac.uk/cp-start" TargetMode="External"/><Relationship Id="rId7" Type="http://schemas.openxmlformats.org/officeDocument/2006/relationships/hyperlink" Target="https://help.chi.ac.uk/it-skills-online-upcoming-training-calendar" TargetMode="External"/><Relationship Id="rId239" Type="http://schemas.openxmlformats.org/officeDocument/2006/relationships/hyperlink" Target="https://help.chi.ac.uk/outlook-managing-your-emails" TargetMode="External"/><Relationship Id="rId446" Type="http://schemas.openxmlformats.org/officeDocument/2006/relationships/hyperlink" Target="https://help.chi.ac.uk/sending-university-wide-emails-moodle" TargetMode="External"/><Relationship Id="rId292" Type="http://schemas.openxmlformats.org/officeDocument/2006/relationships/hyperlink" Target="https://help.chi.ac.uk/server-maintenance" TargetMode="External"/><Relationship Id="rId306" Type="http://schemas.openxmlformats.org/officeDocument/2006/relationships/hyperlink" Target="https://help.chi.ac.uk/cache" TargetMode="External"/><Relationship Id="rId87" Type="http://schemas.openxmlformats.org/officeDocument/2006/relationships/hyperlink" Target="https://help.chi.ac.uk/files-student" TargetMode="External"/><Relationship Id="rId513" Type="http://schemas.openxmlformats.org/officeDocument/2006/relationships/hyperlink" Target="https://help.chi.ac.uk/notify-graders-about-late-submissions" TargetMode="External"/><Relationship Id="rId597" Type="http://schemas.openxmlformats.org/officeDocument/2006/relationships/hyperlink" Target="https://help.chi.ac.uk/support-and-information-zone" TargetMode="External"/><Relationship Id="rId152" Type="http://schemas.openxmlformats.org/officeDocument/2006/relationships/hyperlink" Target="https://help.chi.ac.uk/staff" TargetMode="External"/><Relationship Id="rId457" Type="http://schemas.openxmlformats.org/officeDocument/2006/relationships/hyperlink" Target="https://help.chi.ac.uk/team-spaces-collaboration" TargetMode="External"/><Relationship Id="rId261" Type="http://schemas.openxmlformats.org/officeDocument/2006/relationships/hyperlink" Target="https://help.chi.ac.uk/submitting-assignment-moodle" TargetMode="External"/><Relationship Id="rId499" Type="http://schemas.openxmlformats.org/officeDocument/2006/relationships/hyperlink" Target="https://help.chi.ac.uk/quick-selection-techniques" TargetMode="External"/><Relationship Id="rId14" Type="http://schemas.openxmlformats.org/officeDocument/2006/relationships/hyperlink" Target="https://help.chi.ac.uk/moodle-activities-and-resources" TargetMode="External"/><Relationship Id="rId56" Type="http://schemas.openxmlformats.org/officeDocument/2006/relationships/hyperlink" Target="https://help.chi.ac.uk/holidays" TargetMode="External"/><Relationship Id="rId317" Type="http://schemas.openxmlformats.org/officeDocument/2006/relationships/hyperlink" Target="https://help.chi.ac.uk/reading-list-policy" TargetMode="External"/><Relationship Id="rId359" Type="http://schemas.openxmlformats.org/officeDocument/2006/relationships/hyperlink" Target="https://help.chi.ac.uk/customising-your-voicemail" TargetMode="External"/><Relationship Id="rId524" Type="http://schemas.openxmlformats.org/officeDocument/2006/relationships/hyperlink" Target="https://help.chi.ac.uk/excel-drop-down-lists" TargetMode="External"/><Relationship Id="rId566" Type="http://schemas.openxmlformats.org/officeDocument/2006/relationships/hyperlink" Target="https://help.chi.ac.uk/brc-menus" TargetMode="External"/><Relationship Id="rId98" Type="http://schemas.openxmlformats.org/officeDocument/2006/relationships/hyperlink" Target="https://help.chi.ac.uk/offers-discounts-0" TargetMode="External"/><Relationship Id="rId121" Type="http://schemas.openxmlformats.org/officeDocument/2006/relationships/hyperlink" Target="https://help.chi.ac.uk/esports-faq" TargetMode="External"/><Relationship Id="rId163" Type="http://schemas.openxmlformats.org/officeDocument/2006/relationships/hyperlink" Target="https://help.chi.ac.uk/if-functions-0" TargetMode="External"/><Relationship Id="rId219" Type="http://schemas.openxmlformats.org/officeDocument/2006/relationships/hyperlink" Target="https://help.chi.ac.uk/sensusaccess" TargetMode="External"/><Relationship Id="rId370" Type="http://schemas.openxmlformats.org/officeDocument/2006/relationships/hyperlink" Target="https://help.chi.ac.uk/partners-how-reset-your-password" TargetMode="External"/><Relationship Id="rId426" Type="http://schemas.openxmlformats.org/officeDocument/2006/relationships/hyperlink" Target="https://help.chi.ac.uk/audio" TargetMode="External"/><Relationship Id="rId230" Type="http://schemas.openxmlformats.org/officeDocument/2006/relationships/hyperlink" Target="https://help.chi.ac.uk/mfa-alumni" TargetMode="External"/><Relationship Id="rId468" Type="http://schemas.openxmlformats.org/officeDocument/2006/relationships/hyperlink" Target="https://help.chi.ac.uk/teams-polls" TargetMode="External"/><Relationship Id="rId25" Type="http://schemas.openxmlformats.org/officeDocument/2006/relationships/hyperlink" Target="https://help.chi.ac.uk/opening" TargetMode="External"/><Relationship Id="rId67" Type="http://schemas.openxmlformats.org/officeDocument/2006/relationships/hyperlink" Target="https://help.chi.ac.uk/logging-creative-cloud-and-adobe-products" TargetMode="External"/><Relationship Id="rId272" Type="http://schemas.openxmlformats.org/officeDocument/2006/relationships/hyperlink" Target="https://help.chi.ac.uk/research-and-networking" TargetMode="External"/><Relationship Id="rId328" Type="http://schemas.openxmlformats.org/officeDocument/2006/relationships/hyperlink" Target="https://help.chi.ac.uk/estates-call-management-system-and-supportme-self-service-portal" TargetMode="External"/><Relationship Id="rId535" Type="http://schemas.openxmlformats.org/officeDocument/2006/relationships/hyperlink" Target="https://help.chi.ac.uk/excel-sparklines" TargetMode="External"/><Relationship Id="rId577" Type="http://schemas.openxmlformats.org/officeDocument/2006/relationships/hyperlink" Target="https://help.chi.ac.uk/6whatsnext" TargetMode="External"/><Relationship Id="rId132" Type="http://schemas.openxmlformats.org/officeDocument/2006/relationships/hyperlink" Target="https://help.chi.ac.uk/drafthours" TargetMode="External"/><Relationship Id="rId174" Type="http://schemas.openxmlformats.org/officeDocument/2006/relationships/hyperlink" Target="https://help.chi.ac.uk/word-tutorials-full-listing" TargetMode="External"/><Relationship Id="rId381" Type="http://schemas.openxmlformats.org/officeDocument/2006/relationships/hyperlink" Target="https://help.chi.ac.uk/changing-your-name-it-accounts-staff" TargetMode="External"/><Relationship Id="rId241" Type="http://schemas.openxmlformats.org/officeDocument/2006/relationships/hyperlink" Target="https://help.chi.ac.uk/siz-engagement-strategy" TargetMode="External"/><Relationship Id="rId437" Type="http://schemas.openxmlformats.org/officeDocument/2006/relationships/hyperlink" Target="https://help.chi.ac.uk/creating-button-moodle" TargetMode="External"/><Relationship Id="rId479" Type="http://schemas.openxmlformats.org/officeDocument/2006/relationships/hyperlink" Target="https://help.chi.ac.uk/tables" TargetMode="External"/><Relationship Id="rId36" Type="http://schemas.openxmlformats.org/officeDocument/2006/relationships/hyperlink" Target="https://help.chi.ac.uk/visitor-access-our-library-services" TargetMode="External"/><Relationship Id="rId283" Type="http://schemas.openxmlformats.org/officeDocument/2006/relationships/hyperlink" Target="https://help.chi.ac.uk/set-assignment-moodle" TargetMode="External"/><Relationship Id="rId339" Type="http://schemas.openxmlformats.org/officeDocument/2006/relationships/hyperlink" Target="https://help.chi.ac.uk/graduation" TargetMode="External"/><Relationship Id="rId490" Type="http://schemas.openxmlformats.org/officeDocument/2006/relationships/hyperlink" Target="https://help.chi.ac.uk/pivot-tables" TargetMode="External"/><Relationship Id="rId504" Type="http://schemas.openxmlformats.org/officeDocument/2006/relationships/hyperlink" Target="https://help.chi.ac.uk/accessing-business-school-web-server" TargetMode="External"/><Relationship Id="rId546" Type="http://schemas.openxmlformats.org/officeDocument/2006/relationships/hyperlink" Target="https://help.chi.ac.uk/if-youre-working-someone-whos-hearing-impaired" TargetMode="External"/><Relationship Id="rId78" Type="http://schemas.openxmlformats.org/officeDocument/2006/relationships/hyperlink" Target="https://help.chi.ac.uk/induction-checklist" TargetMode="External"/><Relationship Id="rId101" Type="http://schemas.openxmlformats.org/officeDocument/2006/relationships/hyperlink" Target="https://help.chi.ac.uk/library-resources-2" TargetMode="External"/><Relationship Id="rId143" Type="http://schemas.openxmlformats.org/officeDocument/2006/relationships/hyperlink" Target="https://help.chi.ac.uk/adding-additional-markers" TargetMode="External"/><Relationship Id="rId185" Type="http://schemas.openxmlformats.org/officeDocument/2006/relationships/hyperlink" Target="https://help.chi.ac.uk/discounts" TargetMode="External"/><Relationship Id="rId350" Type="http://schemas.openxmlformats.org/officeDocument/2006/relationships/hyperlink" Target="https://help.chi.ac.uk/sharing-email-folders-outlook" TargetMode="External"/><Relationship Id="rId406" Type="http://schemas.openxmlformats.org/officeDocument/2006/relationships/hyperlink" Target="https://help.chi.ac.uk/forums-moodle" TargetMode="External"/><Relationship Id="rId588" Type="http://schemas.openxmlformats.org/officeDocument/2006/relationships/hyperlink" Target="https://help.chi.ac.uk/cp-final" TargetMode="External"/><Relationship Id="rId9" Type="http://schemas.openxmlformats.org/officeDocument/2006/relationships/hyperlink" Target="https://help.chi.ac.uk/screening-specific-learning-differences-such-dyslexia-and-dyspraxia" TargetMode="External"/><Relationship Id="rId210" Type="http://schemas.openxmlformats.org/officeDocument/2006/relationships/hyperlink" Target="https://help.chi.ac.uk/accessing-university-services-your-personal-windows-device-staff" TargetMode="External"/><Relationship Id="rId392" Type="http://schemas.openxmlformats.org/officeDocument/2006/relationships/hyperlink" Target="https://help.chi.ac.uk/hybrid-teaching" TargetMode="External"/><Relationship Id="rId448" Type="http://schemas.openxmlformats.org/officeDocument/2006/relationships/hyperlink" Target="https://help.chi.ac.uk/importing-s1-and-s2-content-ay-module-page" TargetMode="External"/><Relationship Id="rId252" Type="http://schemas.openxmlformats.org/officeDocument/2006/relationships/hyperlink" Target="https://help.chi.ac.uk/connecting-internet-halls-residence" TargetMode="External"/><Relationship Id="rId294" Type="http://schemas.openxmlformats.org/officeDocument/2006/relationships/hyperlink" Target="https://help.chi.ac.uk/staying-safe-online" TargetMode="External"/><Relationship Id="rId308" Type="http://schemas.openxmlformats.org/officeDocument/2006/relationships/hyperlink" Target="https://help.chi.ac.uk/disability-and-dyslexia-support" TargetMode="External"/><Relationship Id="rId515" Type="http://schemas.openxmlformats.org/officeDocument/2006/relationships/hyperlink" Target="https://help.chi.ac.uk/working-someone-anxiety" TargetMode="External"/><Relationship Id="rId47" Type="http://schemas.openxmlformats.org/officeDocument/2006/relationships/hyperlink" Target="https://help.chi.ac.uk/feedback-bank" TargetMode="External"/><Relationship Id="rId89" Type="http://schemas.openxmlformats.org/officeDocument/2006/relationships/hyperlink" Target="https://help.chi.ac.uk/moodle-students" TargetMode="External"/><Relationship Id="rId112" Type="http://schemas.openxmlformats.org/officeDocument/2006/relationships/hyperlink" Target="https://help.chi.ac.uk/siz-charges-payments-fines" TargetMode="External"/><Relationship Id="rId154" Type="http://schemas.openxmlformats.org/officeDocument/2006/relationships/hyperlink" Target="https://help.chi.ac.uk/moodle-0" TargetMode="External"/><Relationship Id="rId361" Type="http://schemas.openxmlformats.org/officeDocument/2006/relationships/hyperlink" Target="https://help.chi.ac.uk/classroom-technical-support" TargetMode="External"/><Relationship Id="rId557" Type="http://schemas.openxmlformats.org/officeDocument/2006/relationships/hyperlink" Target="https://help.chi.ac.uk/dissertations-first-second-and-agreed-mark" TargetMode="External"/><Relationship Id="rId599" Type="http://schemas.openxmlformats.org/officeDocument/2006/relationships/printerSettings" Target="../printerSettings/printerSettings2.bin"/><Relationship Id="rId196" Type="http://schemas.openxmlformats.org/officeDocument/2006/relationships/hyperlink" Target="https://help.chi.ac.uk/word-comments" TargetMode="External"/><Relationship Id="rId417" Type="http://schemas.openxmlformats.org/officeDocument/2006/relationships/hyperlink" Target="https://help.chi.ac.uk/powerpoint-add-audio" TargetMode="External"/><Relationship Id="rId459" Type="http://schemas.openxmlformats.org/officeDocument/2006/relationships/hyperlink" Target="https://help.chi.ac.uk/breakout-rooms-teams" TargetMode="External"/><Relationship Id="rId16" Type="http://schemas.openxmlformats.org/officeDocument/2006/relationships/hyperlink" Target="https://help.chi.ac.uk/set-teams-meeting" TargetMode="External"/><Relationship Id="rId221" Type="http://schemas.openxmlformats.org/officeDocument/2006/relationships/hyperlink" Target="https://help.chi.ac.uk/let-us-know" TargetMode="External"/><Relationship Id="rId263" Type="http://schemas.openxmlformats.org/officeDocument/2006/relationships/hyperlink" Target="https://help.chi.ac.uk/how-grant-extension" TargetMode="External"/><Relationship Id="rId319" Type="http://schemas.openxmlformats.org/officeDocument/2006/relationships/hyperlink" Target="https://help.chi.ac.uk/lrc-code-conduct" TargetMode="External"/><Relationship Id="rId470" Type="http://schemas.openxmlformats.org/officeDocument/2006/relationships/hyperlink" Target="https://help.chi.ac.uk/snah-polices-and-operational-guidlines" TargetMode="External"/><Relationship Id="rId526" Type="http://schemas.openxmlformats.org/officeDocument/2006/relationships/hyperlink" Target="https://help.chi.ac.uk/excel-removing-duplicate-values" TargetMode="External"/><Relationship Id="rId58" Type="http://schemas.openxmlformats.org/officeDocument/2006/relationships/hyperlink" Target="https://help.chi.ac.uk/moodle-staff" TargetMode="External"/><Relationship Id="rId123" Type="http://schemas.openxmlformats.org/officeDocument/2006/relationships/hyperlink" Target="https://help.chi.ac.uk/covid-19-guidance" TargetMode="External"/><Relationship Id="rId330" Type="http://schemas.openxmlformats.org/officeDocument/2006/relationships/hyperlink" Target="https://help.chi.ac.uk/printshop-dissertation-and-binding-service" TargetMode="External"/><Relationship Id="rId568" Type="http://schemas.openxmlformats.org/officeDocument/2006/relationships/hyperlink" Target="https://help.chi.ac.uk/allocating-markers-submissions" TargetMode="External"/><Relationship Id="rId165" Type="http://schemas.openxmlformats.org/officeDocument/2006/relationships/hyperlink" Target="https://help.chi.ac.uk/microsoft-office-students-and-staff" TargetMode="External"/><Relationship Id="rId372" Type="http://schemas.openxmlformats.org/officeDocument/2006/relationships/hyperlink" Target="https://help.chi.ac.uk/partners-how-unlock-your-account" TargetMode="External"/><Relationship Id="rId428" Type="http://schemas.openxmlformats.org/officeDocument/2006/relationships/hyperlink" Target="https://help.chi.ac.uk/accessibility" TargetMode="External"/><Relationship Id="rId232" Type="http://schemas.openxmlformats.org/officeDocument/2006/relationships/hyperlink" Target="https://help.chi.ac.uk/mfa-student" TargetMode="External"/><Relationship Id="rId274" Type="http://schemas.openxmlformats.org/officeDocument/2006/relationships/hyperlink" Target="https://help.chi.ac.uk/scanning-onedrive" TargetMode="External"/><Relationship Id="rId481" Type="http://schemas.openxmlformats.org/officeDocument/2006/relationships/hyperlink" Target="https://help.chi.ac.uk/resizing-columns-and-rows" TargetMode="External"/><Relationship Id="rId27" Type="http://schemas.openxmlformats.org/officeDocument/2006/relationships/hyperlink" Target="https://help.chi.ac.uk/app" TargetMode="External"/><Relationship Id="rId69" Type="http://schemas.openxmlformats.org/officeDocument/2006/relationships/hyperlink" Target="https://help.chi.ac.uk/module-coordinator-updates" TargetMode="External"/><Relationship Id="rId134" Type="http://schemas.openxmlformats.org/officeDocument/2006/relationships/hyperlink" Target="https://help.chi.ac.uk/adding-marks-and-feedback" TargetMode="External"/><Relationship Id="rId537" Type="http://schemas.openxmlformats.org/officeDocument/2006/relationships/hyperlink" Target="https://help.chi.ac.uk/excel-relative-cell-references-and-absolute-cell-references" TargetMode="External"/><Relationship Id="rId579" Type="http://schemas.openxmlformats.org/officeDocument/2006/relationships/hyperlink" Target="https://help.chi.ac.uk/8sidebar-overview" TargetMode="External"/><Relationship Id="rId80" Type="http://schemas.openxmlformats.org/officeDocument/2006/relationships/hyperlink" Target="https://help.chi.ac.uk/skills-training" TargetMode="External"/><Relationship Id="rId176" Type="http://schemas.openxmlformats.org/officeDocument/2006/relationships/hyperlink" Target="https://help.chi.ac.uk/embedding-videos" TargetMode="External"/><Relationship Id="rId341" Type="http://schemas.openxmlformats.org/officeDocument/2006/relationships/hyperlink" Target="https://help.chi.ac.uk/how-send-personal-data-securely-using-email-encryption" TargetMode="External"/><Relationship Id="rId383" Type="http://schemas.openxmlformats.org/officeDocument/2006/relationships/hyperlink" Target="https://help.chi.ac.uk/setting-automatic-reply-your-email" TargetMode="External"/><Relationship Id="rId439" Type="http://schemas.openxmlformats.org/officeDocument/2006/relationships/hyperlink" Target="https://help.chi.ac.uk/teams-meeting-options" TargetMode="External"/><Relationship Id="rId590" Type="http://schemas.openxmlformats.org/officeDocument/2006/relationships/hyperlink" Target="https://help.chi.ac.uk/cp-part-specfic" TargetMode="External"/><Relationship Id="rId201" Type="http://schemas.openxmlformats.org/officeDocument/2006/relationships/hyperlink" Target="https://help.chi.ac.uk/word-automatic-table-figures" TargetMode="External"/><Relationship Id="rId243" Type="http://schemas.openxmlformats.org/officeDocument/2006/relationships/hyperlink" Target="https://help.chi.ac.uk/lost-property-guide" TargetMode="External"/><Relationship Id="rId285" Type="http://schemas.openxmlformats.org/officeDocument/2006/relationships/hyperlink" Target="https://help.chi.ac.uk/adding-block-module-page" TargetMode="External"/><Relationship Id="rId450" Type="http://schemas.openxmlformats.org/officeDocument/2006/relationships/hyperlink" Target="https://help.chi.ac.uk/art-and-early-years-bishop-otter-college-and-bognor-teacher-training-college" TargetMode="External"/><Relationship Id="rId506" Type="http://schemas.openxmlformats.org/officeDocument/2006/relationships/hyperlink" Target="https://help.chi.ac.uk/data-breaches" TargetMode="External"/><Relationship Id="rId38" Type="http://schemas.openxmlformats.org/officeDocument/2006/relationships/hyperlink" Target="https://help.chi.ac.uk/upcoming-events-catering" TargetMode="External"/><Relationship Id="rId103" Type="http://schemas.openxmlformats.org/officeDocument/2006/relationships/hyperlink" Target="https://help.chi.ac.uk/chiview-staff" TargetMode="External"/><Relationship Id="rId310" Type="http://schemas.openxmlformats.org/officeDocument/2006/relationships/hyperlink" Target="https://help.chi.ac.uk/health-advice-general" TargetMode="External"/><Relationship Id="rId492" Type="http://schemas.openxmlformats.org/officeDocument/2006/relationships/hyperlink" Target="https://help.chi.ac.uk/removing-duplicate-values" TargetMode="External"/><Relationship Id="rId548" Type="http://schemas.openxmlformats.org/officeDocument/2006/relationships/hyperlink" Target="https://help.chi.ac.uk/near-miss-reporting-oops-cards" TargetMode="External"/><Relationship Id="rId91" Type="http://schemas.openxmlformats.org/officeDocument/2006/relationships/hyperlink" Target="https://help.chi.ac.uk/chiview-your-student-record" TargetMode="External"/><Relationship Id="rId145" Type="http://schemas.openxmlformats.org/officeDocument/2006/relationships/hyperlink" Target="https://help.chi.ac.uk/mobile-app-privacy-policy" TargetMode="External"/><Relationship Id="rId187" Type="http://schemas.openxmlformats.org/officeDocument/2006/relationships/hyperlink" Target="https://help.chi.ac.uk/powerpoint-tutorials" TargetMode="External"/><Relationship Id="rId352" Type="http://schemas.openxmlformats.org/officeDocument/2006/relationships/hyperlink" Target="https://help.chi.ac.uk/texthelp-read-write" TargetMode="External"/><Relationship Id="rId394" Type="http://schemas.openxmlformats.org/officeDocument/2006/relationships/hyperlink" Target="https://help.chi.ac.uk/bdc-tool-staff-login" TargetMode="External"/><Relationship Id="rId408" Type="http://schemas.openxmlformats.org/officeDocument/2006/relationships/hyperlink" Target="https://help.chi.ac.uk/powerpoint-how-add-shapes-and-customise-them" TargetMode="External"/><Relationship Id="rId212" Type="http://schemas.openxmlformats.org/officeDocument/2006/relationships/hyperlink" Target="https://help.chi.ac.uk/managing-permissions-your-shared-mailbox" TargetMode="External"/><Relationship Id="rId254" Type="http://schemas.openxmlformats.org/officeDocument/2006/relationships/hyperlink" Target="https://help.chi.ac.uk/printing-personal-device" TargetMode="External"/><Relationship Id="rId49" Type="http://schemas.openxmlformats.org/officeDocument/2006/relationships/hyperlink" Target="https://help.chi.ac.uk/printing-open-access-computer" TargetMode="External"/><Relationship Id="rId114" Type="http://schemas.openxmlformats.org/officeDocument/2006/relationships/hyperlink" Target="https://help.chi.ac.uk/information-secure-storage" TargetMode="External"/><Relationship Id="rId296" Type="http://schemas.openxmlformats.org/officeDocument/2006/relationships/hyperlink" Target="https://help.chi.ac.uk/chiview-updating-your-personal-email-address" TargetMode="External"/><Relationship Id="rId461" Type="http://schemas.openxmlformats.org/officeDocument/2006/relationships/hyperlink" Target="https://help.chi.ac.uk/share-your-screen-teams" TargetMode="External"/><Relationship Id="rId517" Type="http://schemas.openxmlformats.org/officeDocument/2006/relationships/hyperlink" Target="https://help.chi.ac.uk/working-someone-dyslexia" TargetMode="External"/><Relationship Id="rId559" Type="http://schemas.openxmlformats.org/officeDocument/2006/relationships/hyperlink" Target="https://help.chi.ac.uk/email-calendar-microsoft-365" TargetMode="External"/><Relationship Id="rId60" Type="http://schemas.openxmlformats.org/officeDocument/2006/relationships/hyperlink" Target="https://help.chi.ac.uk/remote-access-university-desktops" TargetMode="External"/><Relationship Id="rId156" Type="http://schemas.openxmlformats.org/officeDocument/2006/relationships/hyperlink" Target="https://help.chi.ac.uk/requesting-support" TargetMode="External"/><Relationship Id="rId198" Type="http://schemas.openxmlformats.org/officeDocument/2006/relationships/hyperlink" Target="https://help.chi.ac.uk/word-images-icons-and-text-wrapping" TargetMode="External"/><Relationship Id="rId321" Type="http://schemas.openxmlformats.org/officeDocument/2006/relationships/hyperlink" Target="https://help.chi.ac.uk/mfa-ping-desktop-app" TargetMode="External"/><Relationship Id="rId363" Type="http://schemas.openxmlformats.org/officeDocument/2006/relationships/hyperlink" Target="https://help.chi.ac.uk/hear-higher-education-achievement-report" TargetMode="External"/><Relationship Id="rId419" Type="http://schemas.openxmlformats.org/officeDocument/2006/relationships/hyperlink" Target="https://help.chi.ac.uk/powerpoint-how-add-image" TargetMode="External"/><Relationship Id="rId570" Type="http://schemas.openxmlformats.org/officeDocument/2006/relationships/hyperlink" Target="https://help.chi.ac.uk/logging" TargetMode="External"/><Relationship Id="rId223" Type="http://schemas.openxmlformats.org/officeDocument/2006/relationships/hyperlink" Target="https://help.chi.ac.uk/transcribing-audio-recording" TargetMode="External"/><Relationship Id="rId430" Type="http://schemas.openxmlformats.org/officeDocument/2006/relationships/hyperlink" Target="https://help.chi.ac.uk/grouping" TargetMode="External"/><Relationship Id="rId18" Type="http://schemas.openxmlformats.org/officeDocument/2006/relationships/hyperlink" Target="https://help.chi.ac.uk/support-university" TargetMode="External"/><Relationship Id="rId265" Type="http://schemas.openxmlformats.org/officeDocument/2006/relationships/hyperlink" Target="https://help.chi.ac.uk/remote-login-staff-eg-working-home" TargetMode="External"/><Relationship Id="rId472" Type="http://schemas.openxmlformats.org/officeDocument/2006/relationships/hyperlink" Target="https://help.chi.ac.uk/Nursing-MyPad" TargetMode="External"/><Relationship Id="rId528" Type="http://schemas.openxmlformats.org/officeDocument/2006/relationships/hyperlink" Target="https://help.chi.ac.uk/word-track-changes" TargetMode="External"/><Relationship Id="rId125" Type="http://schemas.openxmlformats.org/officeDocument/2006/relationships/hyperlink" Target="https://help.chi.ac.uk/turnitin-originality-similarity-report" TargetMode="External"/><Relationship Id="rId167" Type="http://schemas.openxmlformats.org/officeDocument/2006/relationships/hyperlink" Target="https://help.chi.ac.uk/fill-handle" TargetMode="External"/><Relationship Id="rId332" Type="http://schemas.openxmlformats.org/officeDocument/2006/relationships/hyperlink" Target="https://help.chi.ac.uk/reading-encrypted-emails-sent-university-staff" TargetMode="External"/><Relationship Id="rId374" Type="http://schemas.openxmlformats.org/officeDocument/2006/relationships/hyperlink" Target="https://help.chi.ac.uk/changing-your-name-it-accounts-other-resources-students" TargetMode="External"/><Relationship Id="rId581" Type="http://schemas.openxmlformats.org/officeDocument/2006/relationships/hyperlink" Target="https://help.chi.ac.uk/10timesheet-button" TargetMode="External"/><Relationship Id="rId71" Type="http://schemas.openxmlformats.org/officeDocument/2006/relationships/hyperlink" Target="https://help.chi.ac.uk/module-registration" TargetMode="External"/><Relationship Id="rId234" Type="http://schemas.openxmlformats.org/officeDocument/2006/relationships/hyperlink" Target="https://help.chi.ac.uk/changing-voicemail-settings" TargetMode="External"/><Relationship Id="rId2" Type="http://schemas.openxmlformats.org/officeDocument/2006/relationships/hyperlink" Target="https://help.chi.ac.uk/library-loans" TargetMode="External"/><Relationship Id="rId29" Type="http://schemas.openxmlformats.org/officeDocument/2006/relationships/hyperlink" Target="https://help.chi.ac.uk/digital-accessibility" TargetMode="External"/><Relationship Id="rId276" Type="http://schemas.openxmlformats.org/officeDocument/2006/relationships/hyperlink" Target="https://help.chi.ac.uk/creating-accessible-content-moodle" TargetMode="External"/><Relationship Id="rId441" Type="http://schemas.openxmlformats.org/officeDocument/2006/relationships/hyperlink" Target="https://help.chi.ac.uk/boc-creative-suites" TargetMode="External"/><Relationship Id="rId483" Type="http://schemas.openxmlformats.org/officeDocument/2006/relationships/hyperlink" Target="https://help.chi.ac.uk/filter-function" TargetMode="External"/><Relationship Id="rId539" Type="http://schemas.openxmlformats.org/officeDocument/2006/relationships/hyperlink" Target="https://help.chi.ac.uk/excel-mathematical-operatives-and-order-or-operations" TargetMode="External"/><Relationship Id="rId40" Type="http://schemas.openxmlformats.org/officeDocument/2006/relationships/hyperlink" Target="https://help.chi.ac.uk/menus" TargetMode="External"/><Relationship Id="rId136" Type="http://schemas.openxmlformats.org/officeDocument/2006/relationships/hyperlink" Target="https://help.chi.ac.uk/student-health-service" TargetMode="External"/><Relationship Id="rId178" Type="http://schemas.openxmlformats.org/officeDocument/2006/relationships/hyperlink" Target="https://help.chi.ac.uk/smartart" TargetMode="External"/><Relationship Id="rId301" Type="http://schemas.openxmlformats.org/officeDocument/2006/relationships/hyperlink" Target="https://help.chi.ac.uk/etranscript-hear" TargetMode="External"/><Relationship Id="rId343" Type="http://schemas.openxmlformats.org/officeDocument/2006/relationships/hyperlink" Target="https://help.chi.ac.uk/changing-default-pdf-viewer-adobe-reader" TargetMode="External"/><Relationship Id="rId550" Type="http://schemas.openxmlformats.org/officeDocument/2006/relationships/hyperlink" Target="https://help.chi.ac.uk/make-bcc-available-when-emailing" TargetMode="External"/><Relationship Id="rId82" Type="http://schemas.openxmlformats.org/officeDocument/2006/relationships/hyperlink" Target="https://help.chi.ac.uk/accessibility-0" TargetMode="External"/><Relationship Id="rId203" Type="http://schemas.openxmlformats.org/officeDocument/2006/relationships/hyperlink" Target="https://help.chi.ac.uk/word-page-numbering" TargetMode="External"/><Relationship Id="rId385" Type="http://schemas.openxmlformats.org/officeDocument/2006/relationships/hyperlink" Target="https://help.chi.ac.uk/apple-accessibility-options" TargetMode="External"/><Relationship Id="rId592" Type="http://schemas.openxmlformats.org/officeDocument/2006/relationships/hyperlink" Target="https://help.chi.ac.uk/cp-placement-passport" TargetMode="External"/><Relationship Id="rId245" Type="http://schemas.openxmlformats.org/officeDocument/2006/relationships/hyperlink" Target="https://help.chi.ac.uk/customer-service-standards" TargetMode="External"/><Relationship Id="rId287" Type="http://schemas.openxmlformats.org/officeDocument/2006/relationships/hyperlink" Target="https://help.chi.ac.uk/adding-images-moodle" TargetMode="External"/><Relationship Id="rId410" Type="http://schemas.openxmlformats.org/officeDocument/2006/relationships/hyperlink" Target="https://help.chi.ac.uk/powerpoint-how-add-notes-your-presentation-presenter-view" TargetMode="External"/><Relationship Id="rId452" Type="http://schemas.openxmlformats.org/officeDocument/2006/relationships/hyperlink" Target="https://help.chi.ac.uk/roombrc" TargetMode="External"/><Relationship Id="rId494" Type="http://schemas.openxmlformats.org/officeDocument/2006/relationships/hyperlink" Target="https://help.chi.ac.uk/modifying-charts" TargetMode="External"/><Relationship Id="rId508" Type="http://schemas.openxmlformats.org/officeDocument/2006/relationships/hyperlink" Target="https://help.chi.ac.uk/installing-hp-remote-software-windows" TargetMode="External"/><Relationship Id="rId105" Type="http://schemas.openxmlformats.org/officeDocument/2006/relationships/hyperlink" Target="https://help.chi.ac.uk/wi-fi" TargetMode="External"/><Relationship Id="rId147" Type="http://schemas.openxmlformats.org/officeDocument/2006/relationships/hyperlink" Target="https://help.chi.ac.uk/mobile-app-1" TargetMode="External"/><Relationship Id="rId312" Type="http://schemas.openxmlformats.org/officeDocument/2006/relationships/hyperlink" Target="https://help.chi.ac.uk/wellbeing-referrals" TargetMode="External"/><Relationship Id="rId354" Type="http://schemas.openxmlformats.org/officeDocument/2006/relationships/hyperlink" Target="https://help.chi.ac.uk/using-your-laptop-open-access-areas-security" TargetMode="External"/><Relationship Id="rId51" Type="http://schemas.openxmlformats.org/officeDocument/2006/relationships/hyperlink" Target="https://help.chi.ac.uk/assignments" TargetMode="External"/><Relationship Id="rId93" Type="http://schemas.openxmlformats.org/officeDocument/2006/relationships/hyperlink" Target="https://help.chi.ac.uk/support-information-zone" TargetMode="External"/><Relationship Id="rId189" Type="http://schemas.openxmlformats.org/officeDocument/2006/relationships/hyperlink" Target="https://help.chi.ac.uk/booking-resources-computers-booths-study-spaces-edit-suites-rooms-and-equipment" TargetMode="External"/><Relationship Id="rId396" Type="http://schemas.openxmlformats.org/officeDocument/2006/relationships/hyperlink" Target="https://help.chi.ac.uk/social-media-policy" TargetMode="External"/><Relationship Id="rId561" Type="http://schemas.openxmlformats.org/officeDocument/2006/relationships/hyperlink" Target="https://help.chi.ac.uk/academic-advisor-student-support-information" TargetMode="External"/><Relationship Id="rId214" Type="http://schemas.openxmlformats.org/officeDocument/2006/relationships/hyperlink" Target="https://help.chi.ac.uk/privacy-and-monitoring" TargetMode="External"/><Relationship Id="rId256" Type="http://schemas.openxmlformats.org/officeDocument/2006/relationships/hyperlink" Target="https://help.chi.ac.uk/sexual-health-advice" TargetMode="External"/><Relationship Id="rId298" Type="http://schemas.openxmlformats.org/officeDocument/2006/relationships/hyperlink" Target="https://help.chi.ac.uk/faqs-about-hear" TargetMode="External"/><Relationship Id="rId421" Type="http://schemas.openxmlformats.org/officeDocument/2006/relationships/hyperlink" Target="https://help.chi.ac.uk/powerpoint-zoom-slides-prezzi" TargetMode="External"/><Relationship Id="rId463" Type="http://schemas.openxmlformats.org/officeDocument/2006/relationships/hyperlink" Target="https://help.chi.ac.uk/manage-participants-teams" TargetMode="External"/><Relationship Id="rId519" Type="http://schemas.openxmlformats.org/officeDocument/2006/relationships/hyperlink" Target="https://help.chi.ac.uk/working-someone-visual-impairment" TargetMode="External"/><Relationship Id="rId116" Type="http://schemas.openxmlformats.org/officeDocument/2006/relationships/hyperlink" Target="https://help.chi.ac.uk/use-generative-ai-higher-education" TargetMode="External"/><Relationship Id="rId158" Type="http://schemas.openxmlformats.org/officeDocument/2006/relationships/hyperlink" Target="https://help.chi.ac.uk/moodle-overview-staff" TargetMode="External"/><Relationship Id="rId323" Type="http://schemas.openxmlformats.org/officeDocument/2006/relationships/hyperlink" Target="https://help.chi.ac.uk/how-set-group-submission" TargetMode="External"/><Relationship Id="rId530" Type="http://schemas.openxmlformats.org/officeDocument/2006/relationships/hyperlink" Target="https://help.chi.ac.uk/word-create-hanging-indents-your-paragraphs" TargetMode="External"/><Relationship Id="rId20" Type="http://schemas.openxmlformats.org/officeDocument/2006/relationships/hyperlink" Target="https://help.chi.ac.uk/fake-officials-phone-scam" TargetMode="External"/><Relationship Id="rId62" Type="http://schemas.openxmlformats.org/officeDocument/2006/relationships/hyperlink" Target="https://help.chi.ac.uk/printing" TargetMode="External"/><Relationship Id="rId365" Type="http://schemas.openxmlformats.org/officeDocument/2006/relationships/hyperlink" Target="https://help.chi.ac.uk/how-unlock-your-account" TargetMode="External"/><Relationship Id="rId572" Type="http://schemas.openxmlformats.org/officeDocument/2006/relationships/hyperlink" Target="https://help.chi.ac.uk/1side-menu-toggle" TargetMode="External"/><Relationship Id="rId225" Type="http://schemas.openxmlformats.org/officeDocument/2006/relationships/hyperlink" Target="https://help.chi.ac.uk/summary-university-encryption-cryptographic-controls" TargetMode="External"/><Relationship Id="rId267" Type="http://schemas.openxmlformats.org/officeDocument/2006/relationships/hyperlink" Target="https://help.chi.ac.uk/multiple-cost-centres-printing" TargetMode="External"/><Relationship Id="rId432" Type="http://schemas.openxmlformats.org/officeDocument/2006/relationships/hyperlink" Target="https://help.chi.ac.uk/teaching-timetables" TargetMode="External"/><Relationship Id="rId474" Type="http://schemas.openxmlformats.org/officeDocument/2006/relationships/hyperlink" Target="https://help.chi.ac.uk/common-placement-assessment-forms" TargetMode="External"/><Relationship Id="rId127" Type="http://schemas.openxmlformats.org/officeDocument/2006/relationships/hyperlink" Target="https://help.chi.ac.uk/moderation" TargetMode="External"/><Relationship Id="rId31" Type="http://schemas.openxmlformats.org/officeDocument/2006/relationships/hyperlink" Target="https://help.chi.ac.uk/socialmedia" TargetMode="External"/><Relationship Id="rId73" Type="http://schemas.openxmlformats.org/officeDocument/2006/relationships/hyperlink" Target="https://help.chi.ac.uk/student-reports-chiview" TargetMode="External"/><Relationship Id="rId169" Type="http://schemas.openxmlformats.org/officeDocument/2006/relationships/hyperlink" Target="https://help.chi.ac.uk/intermission-student-support-information" TargetMode="External"/><Relationship Id="rId334" Type="http://schemas.openxmlformats.org/officeDocument/2006/relationships/hyperlink" Target="https://help.chi.ac.uk/privacy-policy-supportworks-and-supportme-self-service-portal" TargetMode="External"/><Relationship Id="rId376" Type="http://schemas.openxmlformats.org/officeDocument/2006/relationships/hyperlink" Target="https://help.chi.ac.uk/wi-fi-guests" TargetMode="External"/><Relationship Id="rId541" Type="http://schemas.openxmlformats.org/officeDocument/2006/relationships/hyperlink" Target="https://help.chi.ac.uk/excel-freeze-panes" TargetMode="External"/><Relationship Id="rId583" Type="http://schemas.openxmlformats.org/officeDocument/2006/relationships/hyperlink" Target="https://help.chi.ac.uk/editing-your-profile" TargetMode="External"/><Relationship Id="rId4" Type="http://schemas.openxmlformats.org/officeDocument/2006/relationships/hyperlink" Target="https://help.chi.ac.uk/library-services" TargetMode="External"/><Relationship Id="rId180" Type="http://schemas.openxmlformats.org/officeDocument/2006/relationships/hyperlink" Target="https://help.chi.ac.uk/moodle-minimum-requirements" TargetMode="External"/><Relationship Id="rId236" Type="http://schemas.openxmlformats.org/officeDocument/2006/relationships/hyperlink" Target="https://help.chi.ac.uk/chaplaincy-faith-university" TargetMode="External"/><Relationship Id="rId278" Type="http://schemas.openxmlformats.org/officeDocument/2006/relationships/hyperlink" Target="https://help.chi.ac.uk/accessing-your-modules-through-my-pages-moodle" TargetMode="External"/><Relationship Id="rId401" Type="http://schemas.openxmlformats.org/officeDocument/2006/relationships/hyperlink" Target="https://help.chi.ac.uk/get-ready-university-academic-skills" TargetMode="External"/><Relationship Id="rId443" Type="http://schemas.openxmlformats.org/officeDocument/2006/relationships/hyperlink" Target="https://help.chi.ac.uk/installing-adobe-creative-cloud-applications-university-computer" TargetMode="External"/><Relationship Id="rId303" Type="http://schemas.openxmlformats.org/officeDocument/2006/relationships/hyperlink" Target="https://help.chi.ac.uk/support-me-estate-management-requests" TargetMode="External"/><Relationship Id="rId485" Type="http://schemas.openxmlformats.org/officeDocument/2006/relationships/hyperlink" Target="https://help.chi.ac.uk/excel-number-formatting" TargetMode="External"/><Relationship Id="rId42" Type="http://schemas.openxmlformats.org/officeDocument/2006/relationships/hyperlink" Target="https://help.chi.ac.uk/chichester-international-advice" TargetMode="External"/><Relationship Id="rId84" Type="http://schemas.openxmlformats.org/officeDocument/2006/relationships/hyperlink" Target="https://help.chi.ac.uk/library-resources" TargetMode="External"/><Relationship Id="rId138" Type="http://schemas.openxmlformats.org/officeDocument/2006/relationships/hyperlink" Target="https://help.chi.ac.uk/placement-meal-deal" TargetMode="External"/><Relationship Id="rId345" Type="http://schemas.openxmlformats.org/officeDocument/2006/relationships/hyperlink" Target="https://help.chi.ac.uk/how-use-it-provisioning-online" TargetMode="External"/><Relationship Id="rId387" Type="http://schemas.openxmlformats.org/officeDocument/2006/relationships/hyperlink" Target="https://help.chi.ac.uk/reporting-printer-problem" TargetMode="External"/><Relationship Id="rId510" Type="http://schemas.openxmlformats.org/officeDocument/2006/relationships/hyperlink" Target="https://help.chi.ac.uk/creating-accessible-images-using-alt-text" TargetMode="External"/><Relationship Id="rId552" Type="http://schemas.openxmlformats.org/officeDocument/2006/relationships/hyperlink" Target="https://help.chi.ac.uk/enabling-and-configuring-browser-based-spellcheckers" TargetMode="External"/><Relationship Id="rId594" Type="http://schemas.openxmlformats.org/officeDocument/2006/relationships/hyperlink" Target="https://help.chi.ac.uk/cp-record-reflections-support-proficiencies-and-values" TargetMode="External"/><Relationship Id="rId191" Type="http://schemas.openxmlformats.org/officeDocument/2006/relationships/hyperlink" Target="https://help.chi.ac.uk/using-onedrive" TargetMode="External"/><Relationship Id="rId205" Type="http://schemas.openxmlformats.org/officeDocument/2006/relationships/hyperlink" Target="https://help.chi.ac.uk/word-styles" TargetMode="External"/><Relationship Id="rId247" Type="http://schemas.openxmlformats.org/officeDocument/2006/relationships/hyperlink" Target="https://help.chi.ac.uk/complaints-policy" TargetMode="External"/><Relationship Id="rId412" Type="http://schemas.openxmlformats.org/officeDocument/2006/relationships/hyperlink" Target="https://help.chi.ac.uk/powerpoint-how-embed-youtube-video" TargetMode="External"/><Relationship Id="rId107" Type="http://schemas.openxmlformats.org/officeDocument/2006/relationships/hyperlink" Target="https://help.chi.ac.uk/email-calendar-office-365-0" TargetMode="External"/><Relationship Id="rId289" Type="http://schemas.openxmlformats.org/officeDocument/2006/relationships/hyperlink" Target="https://help.chi.ac.uk/moodle-page-settings" TargetMode="External"/><Relationship Id="rId454" Type="http://schemas.openxmlformats.org/officeDocument/2006/relationships/hyperlink" Target="https://help.chi.ac.uk/mitigating-circumstances" TargetMode="External"/><Relationship Id="rId496" Type="http://schemas.openxmlformats.org/officeDocument/2006/relationships/hyperlink" Target="https://help.chi.ac.uk/sparklines" TargetMode="External"/><Relationship Id="rId11" Type="http://schemas.openxmlformats.org/officeDocument/2006/relationships/hyperlink" Target="https://help.chi.ac.uk/charges" TargetMode="External"/><Relationship Id="rId53" Type="http://schemas.openxmlformats.org/officeDocument/2006/relationships/hyperlink" Target="https://help.chi.ac.uk/log-chiview-partner-portal" TargetMode="External"/><Relationship Id="rId149" Type="http://schemas.openxmlformats.org/officeDocument/2006/relationships/hyperlink" Target="https://help.chi.ac.uk/it-account-registration-password-set-0" TargetMode="External"/><Relationship Id="rId314" Type="http://schemas.openxmlformats.org/officeDocument/2006/relationships/hyperlink" Target="https://help.chi.ac.uk/library-regulations" TargetMode="External"/><Relationship Id="rId356" Type="http://schemas.openxmlformats.org/officeDocument/2006/relationships/hyperlink" Target="https://help.chi.ac.uk/university-sip-telephones-overview-and-how-including-logging" TargetMode="External"/><Relationship Id="rId398" Type="http://schemas.openxmlformats.org/officeDocument/2006/relationships/hyperlink" Target="https://help.chi.ac.uk/contact-siz" TargetMode="External"/><Relationship Id="rId521" Type="http://schemas.openxmlformats.org/officeDocument/2006/relationships/hyperlink" Target="https://help.chi.ac.uk/error-outlook-desktop-cannot-expand-folder" TargetMode="External"/><Relationship Id="rId563" Type="http://schemas.openxmlformats.org/officeDocument/2006/relationships/hyperlink" Target="https://help.chi.ac.uk/ai-1" TargetMode="External"/><Relationship Id="rId95" Type="http://schemas.openxmlformats.org/officeDocument/2006/relationships/hyperlink" Target="https://help.chi.ac.uk/social-media-online-safety-0" TargetMode="External"/><Relationship Id="rId160" Type="http://schemas.openxmlformats.org/officeDocument/2006/relationships/hyperlink" Target="https://help.chi.ac.uk/orphaned-sections-moodle" TargetMode="External"/><Relationship Id="rId216" Type="http://schemas.openxmlformats.org/officeDocument/2006/relationships/hyperlink" Target="https://help.chi.ac.uk/wellbeing-services" TargetMode="External"/><Relationship Id="rId423" Type="http://schemas.openxmlformats.org/officeDocument/2006/relationships/hyperlink" Target="https://help.chi.ac.uk/turnitin-students" TargetMode="External"/><Relationship Id="rId258" Type="http://schemas.openxmlformats.org/officeDocument/2006/relationships/hyperlink" Target="https://help.chi.ac.uk/making-recording-microsoft-stream" TargetMode="External"/><Relationship Id="rId465" Type="http://schemas.openxmlformats.org/officeDocument/2006/relationships/hyperlink" Target="https://help.chi.ac.uk/join-teams-meeting" TargetMode="External"/><Relationship Id="rId22" Type="http://schemas.openxmlformats.org/officeDocument/2006/relationships/hyperlink" Target="https://help.chi.ac.uk/what-scams-look-out-particular-student" TargetMode="External"/><Relationship Id="rId64" Type="http://schemas.openxmlformats.org/officeDocument/2006/relationships/hyperlink" Target="https://help.chi.ac.uk/campus-card" TargetMode="External"/><Relationship Id="rId118" Type="http://schemas.openxmlformats.org/officeDocument/2006/relationships/hyperlink" Target="https://help.chi.ac.uk/start-semester-checklist-moodle" TargetMode="External"/><Relationship Id="rId325" Type="http://schemas.openxmlformats.org/officeDocument/2006/relationships/hyperlink" Target="https://help.chi.ac.uk/usb-storage-devices-including-how-encrypt-how-use-and-what-do-if-you-forget-password" TargetMode="External"/><Relationship Id="rId367" Type="http://schemas.openxmlformats.org/officeDocument/2006/relationships/hyperlink" Target="https://help.chi.ac.uk/appointments" TargetMode="External"/><Relationship Id="rId532" Type="http://schemas.openxmlformats.org/officeDocument/2006/relationships/hyperlink" Target="https://help.chi.ac.uk/adding-element-chartgraph" TargetMode="External"/><Relationship Id="rId574" Type="http://schemas.openxmlformats.org/officeDocument/2006/relationships/hyperlink" Target="https://help.chi.ac.uk/3logging-out" TargetMode="External"/><Relationship Id="rId171" Type="http://schemas.openxmlformats.org/officeDocument/2006/relationships/hyperlink" Target="https://help.chi.ac.uk/money-advice-general" TargetMode="External"/><Relationship Id="rId227" Type="http://schemas.openxmlformats.org/officeDocument/2006/relationships/hyperlink" Target="https://help.chi.ac.uk/accessing-media-storage" TargetMode="External"/><Relationship Id="rId269" Type="http://schemas.openxmlformats.org/officeDocument/2006/relationships/hyperlink" Target="https://help.chi.ac.uk/student-support-and-wellbeing" TargetMode="External"/><Relationship Id="rId434" Type="http://schemas.openxmlformats.org/officeDocument/2006/relationships/hyperlink" Target="https://help.chi.ac.uk/mfa-authenticator-app" TargetMode="External"/><Relationship Id="rId476" Type="http://schemas.openxmlformats.org/officeDocument/2006/relationships/hyperlink" Target="https://help.chi.ac.uk/wrap-text-merge-and-centre" TargetMode="External"/><Relationship Id="rId33" Type="http://schemas.openxmlformats.org/officeDocument/2006/relationships/hyperlink" Target="https://help.chi.ac.uk/sam-department-coordinators" TargetMode="External"/><Relationship Id="rId129" Type="http://schemas.openxmlformats.org/officeDocument/2006/relationships/hyperlink" Target="https://help.chi.ac.uk/royal-literary-fund-fellows" TargetMode="External"/><Relationship Id="rId280" Type="http://schemas.openxmlformats.org/officeDocument/2006/relationships/hyperlink" Target="https://help.chi.ac.uk/schedule-tutorials-moodle" TargetMode="External"/><Relationship Id="rId336" Type="http://schemas.openxmlformats.org/officeDocument/2006/relationships/hyperlink" Target="https://help.chi.ac.uk/finding-serial-number-computer" TargetMode="External"/><Relationship Id="rId501" Type="http://schemas.openxmlformats.org/officeDocument/2006/relationships/hyperlink" Target="https://help.chi.ac.uk/word-show-hidden-formatting-pilcrow" TargetMode="External"/><Relationship Id="rId543" Type="http://schemas.openxmlformats.org/officeDocument/2006/relationships/hyperlink" Target="https://help.chi.ac.uk/excel-quick-selection-techniques" TargetMode="External"/><Relationship Id="rId75" Type="http://schemas.openxmlformats.org/officeDocument/2006/relationships/hyperlink" Target="https://help.chi.ac.uk/sending-all-staff-student-emails" TargetMode="External"/><Relationship Id="rId140" Type="http://schemas.openxmlformats.org/officeDocument/2006/relationships/hyperlink" Target="https://help.chi.ac.uk/catered-cards" TargetMode="External"/><Relationship Id="rId182" Type="http://schemas.openxmlformats.org/officeDocument/2006/relationships/hyperlink" Target="https://help.chi.ac.uk/using-social-media-responsibly" TargetMode="External"/><Relationship Id="rId378" Type="http://schemas.openxmlformats.org/officeDocument/2006/relationships/hyperlink" Target="https://help.chi.ac.uk/booking-specific-open-access-computer" TargetMode="External"/><Relationship Id="rId403" Type="http://schemas.openxmlformats.org/officeDocument/2006/relationships/hyperlink" Target="https://help.chi.ac.uk/slide-master" TargetMode="External"/><Relationship Id="rId585" Type="http://schemas.openxmlformats.org/officeDocument/2006/relationships/hyperlink" Target="https://help.chi.ac.uk/cp-overview" TargetMode="External"/><Relationship Id="rId6" Type="http://schemas.openxmlformats.org/officeDocument/2006/relationships/hyperlink" Target="https://help.chi.ac.uk/ablockerloans" TargetMode="External"/><Relationship Id="rId238" Type="http://schemas.openxmlformats.org/officeDocument/2006/relationships/hyperlink" Target="https://help.chi.ac.uk/adding-attachments-maf" TargetMode="External"/><Relationship Id="rId445" Type="http://schemas.openxmlformats.org/officeDocument/2006/relationships/hyperlink" Target="https://help.chi.ac.uk/staff-log-your-student-account-your-staff-profile-or-vice-versa" TargetMode="External"/><Relationship Id="rId487" Type="http://schemas.openxmlformats.org/officeDocument/2006/relationships/hyperlink" Target="https://help.chi.ac.uk/excel-flash-fill-and-fill-handle" TargetMode="External"/><Relationship Id="rId291" Type="http://schemas.openxmlformats.org/officeDocument/2006/relationships/hyperlink" Target="https://help.chi.ac.uk/draft-understanding-roles-moodle-0" TargetMode="External"/><Relationship Id="rId305" Type="http://schemas.openxmlformats.org/officeDocument/2006/relationships/hyperlink" Target="https://help.chi.ac.uk/transport" TargetMode="External"/><Relationship Id="rId347" Type="http://schemas.openxmlformats.org/officeDocument/2006/relationships/hyperlink" Target="https://help.chi.ac.uk/listening-voicemail-messages-and-managing-messages" TargetMode="External"/><Relationship Id="rId512" Type="http://schemas.openxmlformats.org/officeDocument/2006/relationships/hyperlink" Target="https://help.chi.ac.uk/online-marking-tips-sharing-good-practice" TargetMode="External"/><Relationship Id="rId44" Type="http://schemas.openxmlformats.org/officeDocument/2006/relationships/hyperlink" Target="https://help.chi.ac.uk/printingcosts" TargetMode="External"/><Relationship Id="rId86" Type="http://schemas.openxmlformats.org/officeDocument/2006/relationships/hyperlink" Target="https://help.chi.ac.uk/wi-fi-internet" TargetMode="External"/><Relationship Id="rId151" Type="http://schemas.openxmlformats.org/officeDocument/2006/relationships/hyperlink" Target="https://help.chi.ac.uk/multi-factor-authentication-0" TargetMode="External"/><Relationship Id="rId389" Type="http://schemas.openxmlformats.org/officeDocument/2006/relationships/hyperlink" Target="https://help.chi.ac.uk/change-background-colour-word" TargetMode="External"/><Relationship Id="rId554" Type="http://schemas.openxmlformats.org/officeDocument/2006/relationships/hyperlink" Target="https://help.chi.ac.uk/how-update-or-change-your-office-365-account-time-zone" TargetMode="External"/><Relationship Id="rId596" Type="http://schemas.openxmlformats.org/officeDocument/2006/relationships/hyperlink" Target="https://help.chi.ac.uk/academic-registry" TargetMode="External"/><Relationship Id="rId193" Type="http://schemas.openxmlformats.org/officeDocument/2006/relationships/hyperlink" Target="https://help.chi.ac.uk/distancelearning" TargetMode="External"/><Relationship Id="rId207" Type="http://schemas.openxmlformats.org/officeDocument/2006/relationships/hyperlink" Target="https://help.chi.ac.uk/connecting-eduroam-wi-fi" TargetMode="External"/><Relationship Id="rId249" Type="http://schemas.openxmlformats.org/officeDocument/2006/relationships/hyperlink" Target="https://help.chi.ac.uk/partner" TargetMode="External"/><Relationship Id="rId414" Type="http://schemas.openxmlformats.org/officeDocument/2006/relationships/hyperlink" Target="https://help.chi.ac.uk/how-create-smartart" TargetMode="External"/><Relationship Id="rId456" Type="http://schemas.openxmlformats.org/officeDocument/2006/relationships/hyperlink" Target="https://help.chi.ac.uk/check-audio-and-video-teams" TargetMode="External"/><Relationship Id="rId498" Type="http://schemas.openxmlformats.org/officeDocument/2006/relationships/hyperlink" Target="https://help.chi.ac.uk/find-and-replace" TargetMode="External"/><Relationship Id="rId13" Type="http://schemas.openxmlformats.org/officeDocument/2006/relationships/hyperlink" Target="https://help.chi.ac.uk/social-media-online-safety" TargetMode="External"/><Relationship Id="rId109" Type="http://schemas.openxmlformats.org/officeDocument/2006/relationships/hyperlink" Target="https://help.chi.ac.uk/password-manager-1" TargetMode="External"/><Relationship Id="rId260" Type="http://schemas.openxmlformats.org/officeDocument/2006/relationships/hyperlink" Target="https://help.chi.ac.uk/university-teams-backgrounds" TargetMode="External"/><Relationship Id="rId316" Type="http://schemas.openxmlformats.org/officeDocument/2006/relationships/hyperlink" Target="https://help.chi.ac.uk/vulnerability-responsible-disclosure-policy" TargetMode="External"/><Relationship Id="rId523" Type="http://schemas.openxmlformats.org/officeDocument/2006/relationships/hyperlink" Target="https://help.chi.ac.uk/fire-incident-report-form" TargetMode="External"/><Relationship Id="rId55" Type="http://schemas.openxmlformats.org/officeDocument/2006/relationships/hyperlink" Target="https://help.chi.ac.uk/uoc-food-catering" TargetMode="External"/><Relationship Id="rId97" Type="http://schemas.openxmlformats.org/officeDocument/2006/relationships/hyperlink" Target="https://help.chi.ac.uk/skills-training-0" TargetMode="External"/><Relationship Id="rId120" Type="http://schemas.openxmlformats.org/officeDocument/2006/relationships/hyperlink" Target="https://help.chi.ac.uk/esports-recording-gameplay-footage" TargetMode="External"/><Relationship Id="rId358" Type="http://schemas.openxmlformats.org/officeDocument/2006/relationships/hyperlink" Target="https://help.chi.ac.uk/sharing-your-calendar-office-365" TargetMode="External"/><Relationship Id="rId565" Type="http://schemas.openxmlformats.org/officeDocument/2006/relationships/hyperlink" Target="https://help.chi.ac.uk/boc-menus" TargetMode="External"/><Relationship Id="rId162" Type="http://schemas.openxmlformats.org/officeDocument/2006/relationships/hyperlink" Target="https://help.chi.ac.uk/cell-referencing" TargetMode="External"/><Relationship Id="rId218" Type="http://schemas.openxmlformats.org/officeDocument/2006/relationships/hyperlink" Target="https://help.chi.ac.uk/copyright-safe-image-sources" TargetMode="External"/><Relationship Id="rId425" Type="http://schemas.openxmlformats.org/officeDocument/2006/relationships/hyperlink" Target="https://help.chi.ac.uk/text-box" TargetMode="External"/><Relationship Id="rId467" Type="http://schemas.openxmlformats.org/officeDocument/2006/relationships/hyperlink" Target="https://help.chi.ac.uk/managing-teams-meeting-or-lecture" TargetMode="External"/><Relationship Id="rId271" Type="http://schemas.openxmlformats.org/officeDocument/2006/relationships/hyperlink" Target="https://help.chi.ac.uk/online-lead-lectures" TargetMode="External"/><Relationship Id="rId24" Type="http://schemas.openxmlformats.org/officeDocument/2006/relationships/hyperlink" Target="https://help.chi.ac.uk/faqs" TargetMode="External"/><Relationship Id="rId66" Type="http://schemas.openxmlformats.org/officeDocument/2006/relationships/hyperlink" Target="https://help.chi.ac.uk/teams-office-0" TargetMode="External"/><Relationship Id="rId131" Type="http://schemas.openxmlformats.org/officeDocument/2006/relationships/hyperlink" Target="https://help.chi.ac.uk/rooms" TargetMode="External"/><Relationship Id="rId327" Type="http://schemas.openxmlformats.org/officeDocument/2006/relationships/hyperlink" Target="https://help.chi.ac.uk/chiview" TargetMode="External"/><Relationship Id="rId369" Type="http://schemas.openxmlformats.org/officeDocument/2006/relationships/hyperlink" Target="https://help.chi.ac.uk/emergencies-including-first-aid" TargetMode="External"/><Relationship Id="rId534" Type="http://schemas.openxmlformats.org/officeDocument/2006/relationships/hyperlink" Target="https://help.chi.ac.uk/excel-charts-and-graphs" TargetMode="External"/><Relationship Id="rId576" Type="http://schemas.openxmlformats.org/officeDocument/2006/relationships/hyperlink" Target="https://help.chi.ac.uk/5current-placement-allocation" TargetMode="External"/><Relationship Id="rId173" Type="http://schemas.openxmlformats.org/officeDocument/2006/relationships/hyperlink" Target="https://help.chi.ac.uk/shapes-and-shape-formatting" TargetMode="External"/><Relationship Id="rId229" Type="http://schemas.openxmlformats.org/officeDocument/2006/relationships/hyperlink" Target="https://help.chi.ac.uk/external-mfa-help-page" TargetMode="External"/><Relationship Id="rId380" Type="http://schemas.openxmlformats.org/officeDocument/2006/relationships/hyperlink" Target="https://help.chi.ac.uk/managing-your-open-access-computer-bookings" TargetMode="External"/><Relationship Id="rId436" Type="http://schemas.openxmlformats.org/officeDocument/2006/relationships/hyperlink" Target="https://help.chi.ac.uk/setting-link-formative-assignments-or-document-collation" TargetMode="External"/><Relationship Id="rId240" Type="http://schemas.openxmlformats.org/officeDocument/2006/relationships/hyperlink" Target="https://help.chi.ac.uk/siz-equipment-borrowingterms-conditions" TargetMode="External"/><Relationship Id="rId478" Type="http://schemas.openxmlformats.org/officeDocument/2006/relationships/hyperlink" Target="https://help.chi.ac.uk/mathematical-operatives" TargetMode="External"/><Relationship Id="rId35" Type="http://schemas.openxmlformats.org/officeDocument/2006/relationships/hyperlink" Target="https://help.chi.ac.uk/student-health-anaphylaxis" TargetMode="External"/><Relationship Id="rId77" Type="http://schemas.openxmlformats.org/officeDocument/2006/relationships/hyperlink" Target="https://help.chi.ac.uk/accessing-or-downloading-teams" TargetMode="External"/><Relationship Id="rId100" Type="http://schemas.openxmlformats.org/officeDocument/2006/relationships/hyperlink" Target="https://help.chi.ac.uk/equipment-loans-0" TargetMode="External"/><Relationship Id="rId282" Type="http://schemas.openxmlformats.org/officeDocument/2006/relationships/hyperlink" Target="https://help.chi.ac.uk/importing-content-other-moodle-pages" TargetMode="External"/><Relationship Id="rId338" Type="http://schemas.openxmlformats.org/officeDocument/2006/relationships/hyperlink" Target="https://help.chi.ac.uk/how-book-booths-study-rooms-and-edit-suites" TargetMode="External"/><Relationship Id="rId503" Type="http://schemas.openxmlformats.org/officeDocument/2006/relationships/hyperlink" Target="https://help.chi.ac.uk/alumni2017" TargetMode="External"/><Relationship Id="rId545" Type="http://schemas.openxmlformats.org/officeDocument/2006/relationships/hyperlink" Target="https://help.chi.ac.uk/if-youre-working-someone-whos-visually-impaired" TargetMode="External"/><Relationship Id="rId587" Type="http://schemas.openxmlformats.org/officeDocument/2006/relationships/hyperlink" Target="https://help.chi.ac.uk/cp-mid-point" TargetMode="External"/><Relationship Id="rId8" Type="http://schemas.openxmlformats.org/officeDocument/2006/relationships/hyperlink" Target="https://help.chi.ac.uk/disability-and-dyslexia-service" TargetMode="External"/><Relationship Id="rId142" Type="http://schemas.openxmlformats.org/officeDocument/2006/relationships/hyperlink" Target="https://help.chi.ac.uk/it-skills" TargetMode="External"/><Relationship Id="rId184" Type="http://schemas.openxmlformats.org/officeDocument/2006/relationships/hyperlink" Target="https://help.chi.ac.uk/support-me-portal" TargetMode="External"/><Relationship Id="rId391" Type="http://schemas.openxmlformats.org/officeDocument/2006/relationships/hyperlink" Target="https://help.chi.ac.uk/assessment-and-feedback" TargetMode="External"/><Relationship Id="rId405" Type="http://schemas.openxmlformats.org/officeDocument/2006/relationships/hyperlink" Target="https://help.chi.ac.uk/recording" TargetMode="External"/><Relationship Id="rId447" Type="http://schemas.openxmlformats.org/officeDocument/2006/relationships/hyperlink" Target="https://help.chi.ac.uk/uploading-solidworks-file-marking" TargetMode="External"/><Relationship Id="rId251" Type="http://schemas.openxmlformats.org/officeDocument/2006/relationships/hyperlink" Target="https://help.chi.ac.uk/submitting-smartphone-audio-recording-assignment-folder" TargetMode="External"/><Relationship Id="rId489" Type="http://schemas.openxmlformats.org/officeDocument/2006/relationships/hyperlink" Target="https://help.chi.ac.uk/text-columns" TargetMode="External"/><Relationship Id="rId46" Type="http://schemas.openxmlformats.org/officeDocument/2006/relationships/hyperlink" Target="https://help.chi.ac.uk/adding-attachments-and-links" TargetMode="External"/><Relationship Id="rId293" Type="http://schemas.openxmlformats.org/officeDocument/2006/relationships/hyperlink" Target="https://help.chi.ac.uk/printshop" TargetMode="External"/><Relationship Id="rId307" Type="http://schemas.openxmlformats.org/officeDocument/2006/relationships/hyperlink" Target="https://help.chi.ac.uk/digital-and-it-strategy" TargetMode="External"/><Relationship Id="rId349" Type="http://schemas.openxmlformats.org/officeDocument/2006/relationships/hyperlink" Target="https://help.chi.ac.uk/telephones" TargetMode="External"/><Relationship Id="rId514" Type="http://schemas.openxmlformats.org/officeDocument/2006/relationships/hyperlink" Target="https://help.chi.ac.uk/how-lock-student-submissions" TargetMode="External"/><Relationship Id="rId556" Type="http://schemas.openxmlformats.org/officeDocument/2006/relationships/hyperlink" Target="https://help.chi.ac.uk/filming" TargetMode="External"/><Relationship Id="rId88" Type="http://schemas.openxmlformats.org/officeDocument/2006/relationships/hyperlink" Target="https://help.chi.ac.uk/campus-card-attendance-recording" TargetMode="External"/><Relationship Id="rId111" Type="http://schemas.openxmlformats.org/officeDocument/2006/relationships/hyperlink" Target="https://help.chi.ac.uk/staff-hub-brc" TargetMode="External"/><Relationship Id="rId153" Type="http://schemas.openxmlformats.org/officeDocument/2006/relationships/hyperlink" Target="https://help.chi.ac.uk/meet-team" TargetMode="External"/><Relationship Id="rId195" Type="http://schemas.openxmlformats.org/officeDocument/2006/relationships/hyperlink" Target="https://help.chi.ac.uk/word-tables" TargetMode="External"/><Relationship Id="rId209" Type="http://schemas.openxmlformats.org/officeDocument/2006/relationships/hyperlink" Target="https://help.chi.ac.uk/accessing-university-services-your-personal-android-device-staff" TargetMode="External"/><Relationship Id="rId360" Type="http://schemas.openxmlformats.org/officeDocument/2006/relationships/hyperlink" Target="https://help.chi.ac.uk/how-reset-your-password" TargetMode="External"/><Relationship Id="rId416" Type="http://schemas.openxmlformats.org/officeDocument/2006/relationships/hyperlink" Target="https://help.chi.ac.uk/powerpoint-how-use-slide-master-template-slides" TargetMode="External"/><Relationship Id="rId598" Type="http://schemas.openxmlformats.org/officeDocument/2006/relationships/hyperlink" Target="https://help-live.chi.ac.uk/docs/accessibility-induction/" TargetMode="External"/><Relationship Id="rId220" Type="http://schemas.openxmlformats.org/officeDocument/2006/relationships/hyperlink" Target="https://help.chi.ac.uk/working-someone-who-deaf-or-hard-hearing" TargetMode="External"/><Relationship Id="rId458" Type="http://schemas.openxmlformats.org/officeDocument/2006/relationships/hyperlink" Target="https://help.chi.ac.uk/delete-team" TargetMode="External"/><Relationship Id="rId15" Type="http://schemas.openxmlformats.org/officeDocument/2006/relationships/hyperlink" Target="https://help.chi.ac.uk/scams" TargetMode="External"/><Relationship Id="rId57" Type="http://schemas.openxmlformats.org/officeDocument/2006/relationships/hyperlink" Target="https://help.chi.ac.uk/policies" TargetMode="External"/><Relationship Id="rId262" Type="http://schemas.openxmlformats.org/officeDocument/2006/relationships/hyperlink" Target="https://help.chi.ac.uk/basic-editing-moodle" TargetMode="External"/><Relationship Id="rId318" Type="http://schemas.openxmlformats.org/officeDocument/2006/relationships/hyperlink" Target="https://help.chi.ac.uk/stock-retention-withdrawal-and-donation-policy" TargetMode="External"/><Relationship Id="rId525" Type="http://schemas.openxmlformats.org/officeDocument/2006/relationships/hyperlink" Target="https://help.chi.ac.uk/excel-text-columns" TargetMode="External"/><Relationship Id="rId567" Type="http://schemas.openxmlformats.org/officeDocument/2006/relationships/hyperlink" Target="https://help.chi.ac.uk/reporting-suspicious-online-activity" TargetMode="External"/><Relationship Id="rId99" Type="http://schemas.openxmlformats.org/officeDocument/2006/relationships/hyperlink" Target="https://help.chi.ac.uk/accessibility-1" TargetMode="External"/><Relationship Id="rId122" Type="http://schemas.openxmlformats.org/officeDocument/2006/relationships/hyperlink" Target="https://help.chi.ac.uk/maf-upgrade-integration-chiview" TargetMode="External"/><Relationship Id="rId164" Type="http://schemas.openxmlformats.org/officeDocument/2006/relationships/hyperlink" Target="https://help.chi.ac.uk/academic-year-roll-over-processes-2024" TargetMode="External"/><Relationship Id="rId371" Type="http://schemas.openxmlformats.org/officeDocument/2006/relationships/hyperlink" Target="https://help.chi.ac.uk/how-find-us" TargetMode="External"/><Relationship Id="rId427" Type="http://schemas.openxmlformats.org/officeDocument/2006/relationships/hyperlink" Target="https://help.chi.ac.uk/animation-pane-0" TargetMode="External"/><Relationship Id="rId469" Type="http://schemas.openxmlformats.org/officeDocument/2006/relationships/hyperlink" Target="https://help.chi.ac.uk/practice-assessment-documents" TargetMode="External"/><Relationship Id="rId26" Type="http://schemas.openxmlformats.org/officeDocument/2006/relationships/hyperlink" Target="https://help.chi.ac.uk/releasing-marks-and-feedback" TargetMode="External"/><Relationship Id="rId231" Type="http://schemas.openxmlformats.org/officeDocument/2006/relationships/hyperlink" Target="https://help.chi.ac.uk/mfa-staff" TargetMode="External"/><Relationship Id="rId273" Type="http://schemas.openxmlformats.org/officeDocument/2006/relationships/hyperlink" Target="https://help.chi.ac.uk/prevent-programme" TargetMode="External"/><Relationship Id="rId329" Type="http://schemas.openxmlformats.org/officeDocument/2006/relationships/hyperlink" Target="https://help.chi.ac.uk/matlab-personal-device" TargetMode="External"/><Relationship Id="rId480" Type="http://schemas.openxmlformats.org/officeDocument/2006/relationships/hyperlink" Target="https://help.chi.ac.uk/freeze-panes" TargetMode="External"/><Relationship Id="rId536" Type="http://schemas.openxmlformats.org/officeDocument/2006/relationships/hyperlink" Target="https://help.chi.ac.uk/excel-wrap-text-merge-and-centre" TargetMode="External"/><Relationship Id="rId68" Type="http://schemas.openxmlformats.org/officeDocument/2006/relationships/hyperlink" Target="https://help.chi.ac.uk/recording-teams-meeting-or-lecture" TargetMode="External"/><Relationship Id="rId133" Type="http://schemas.openxmlformats.org/officeDocument/2006/relationships/hyperlink" Target="https://help.chi.ac.uk/navigating-maf-online-0" TargetMode="External"/><Relationship Id="rId175" Type="http://schemas.openxmlformats.org/officeDocument/2006/relationships/hyperlink" Target="https://help.chi.ac.uk/smartart-word" TargetMode="External"/><Relationship Id="rId340" Type="http://schemas.openxmlformats.org/officeDocument/2006/relationships/hyperlink" Target="https://help.chi.ac.uk/council-tax" TargetMode="External"/><Relationship Id="rId578" Type="http://schemas.openxmlformats.org/officeDocument/2006/relationships/hyperlink" Target="https://help.chi.ac.uk/7dontforget" TargetMode="External"/><Relationship Id="rId200" Type="http://schemas.openxmlformats.org/officeDocument/2006/relationships/hyperlink" Target="https://help.chi.ac.uk/personal-devices" TargetMode="External"/><Relationship Id="rId382" Type="http://schemas.openxmlformats.org/officeDocument/2006/relationships/hyperlink" Target="https://help.chi.ac.uk/emailing-centralised-staff-groups" TargetMode="External"/><Relationship Id="rId438" Type="http://schemas.openxmlformats.org/officeDocument/2006/relationships/hyperlink" Target="https://help.chi.ac.uk/paste-plain-text-moodle" TargetMode="External"/><Relationship Id="rId242" Type="http://schemas.openxmlformats.org/officeDocument/2006/relationships/hyperlink" Target="https://help.chi.ac.uk/siz-confidentiality-statement" TargetMode="External"/><Relationship Id="rId284" Type="http://schemas.openxmlformats.org/officeDocument/2006/relationships/hyperlink" Target="https://help.chi.ac.uk/guidance-students-accused-sexual-violence-or-misconduct" TargetMode="External"/><Relationship Id="rId491" Type="http://schemas.openxmlformats.org/officeDocument/2006/relationships/hyperlink" Target="https://help.chi.ac.uk/drop-down-lists" TargetMode="External"/><Relationship Id="rId505" Type="http://schemas.openxmlformats.org/officeDocument/2006/relationships/hyperlink" Target="https://help.chi.ac.uk/managing-your-digital-footprint" TargetMode="External"/><Relationship Id="rId37" Type="http://schemas.openxmlformats.org/officeDocument/2006/relationships/hyperlink" Target="https://help.chi.ac.uk/fnd-rap" TargetMode="External"/><Relationship Id="rId79" Type="http://schemas.openxmlformats.org/officeDocument/2006/relationships/hyperlink" Target="https://help.chi.ac.uk/supportme-portal-0" TargetMode="External"/><Relationship Id="rId102" Type="http://schemas.openxmlformats.org/officeDocument/2006/relationships/hyperlink" Target="https://help.chi.ac.uk/booking-computers-rooms-0" TargetMode="External"/><Relationship Id="rId144" Type="http://schemas.openxmlformats.org/officeDocument/2006/relationships/hyperlink" Target="https://help.chi.ac.uk/second-marking" TargetMode="External"/><Relationship Id="rId547" Type="http://schemas.openxmlformats.org/officeDocument/2006/relationships/hyperlink" Target="https://help.chi.ac.uk/outlook-gdpr-compliance" TargetMode="External"/><Relationship Id="rId589" Type="http://schemas.openxmlformats.org/officeDocument/2006/relationships/hyperlink" Target="https://help.chi.ac.uk/cp-any-time" TargetMode="External"/><Relationship Id="rId90" Type="http://schemas.openxmlformats.org/officeDocument/2006/relationships/hyperlink" Target="https://help.chi.ac.uk/password-manager" TargetMode="External"/><Relationship Id="rId186" Type="http://schemas.openxmlformats.org/officeDocument/2006/relationships/hyperlink" Target="https://help.chi.ac.uk/installing-microsoft-office-365-windows-10-s" TargetMode="External"/><Relationship Id="rId351" Type="http://schemas.openxmlformats.org/officeDocument/2006/relationships/hyperlink" Target="https://help.chi.ac.uk/sharing-your-calendar" TargetMode="External"/><Relationship Id="rId393" Type="http://schemas.openxmlformats.org/officeDocument/2006/relationships/hyperlink" Target="https://help.chi.ac.uk/module-de-registration" TargetMode="External"/><Relationship Id="rId407" Type="http://schemas.openxmlformats.org/officeDocument/2006/relationships/hyperlink" Target="https://help.chi.ac.uk/alumni" TargetMode="External"/><Relationship Id="rId449" Type="http://schemas.openxmlformats.org/officeDocument/2006/relationships/hyperlink" Target="https://help.chi.ac.uk/estream-video-platform" TargetMode="External"/><Relationship Id="rId211" Type="http://schemas.openxmlformats.org/officeDocument/2006/relationships/hyperlink" Target="https://help.chi.ac.uk/setting-your-staff-signature-your-university-email" TargetMode="External"/><Relationship Id="rId253" Type="http://schemas.openxmlformats.org/officeDocument/2006/relationships/hyperlink" Target="https://help.chi.ac.uk/alumni-migration" TargetMode="External"/><Relationship Id="rId295" Type="http://schemas.openxmlformats.org/officeDocument/2006/relationships/hyperlink" Target="https://help.chi.ac.uk/partnerprocess" TargetMode="External"/><Relationship Id="rId309" Type="http://schemas.openxmlformats.org/officeDocument/2006/relationships/hyperlink" Target="https://help.chi.ac.uk/multi-factor-authentication-mfa-1" TargetMode="External"/><Relationship Id="rId460" Type="http://schemas.openxmlformats.org/officeDocument/2006/relationships/hyperlink" Target="https://help.chi.ac.uk/raise-hand-functionality-teams" TargetMode="External"/><Relationship Id="rId516" Type="http://schemas.openxmlformats.org/officeDocument/2006/relationships/hyperlink" Target="https://help.chi.ac.uk/working-someone-physical-or-motor-disability" TargetMode="External"/><Relationship Id="rId48" Type="http://schemas.openxmlformats.org/officeDocument/2006/relationships/hyperlink" Target="https://help.chi.ac.uk/adding-print-credit" TargetMode="External"/><Relationship Id="rId113" Type="http://schemas.openxmlformats.org/officeDocument/2006/relationships/hyperlink" Target="https://help.chi.ac.uk/staff-hub-boc" TargetMode="External"/><Relationship Id="rId320" Type="http://schemas.openxmlformats.org/officeDocument/2006/relationships/hyperlink" Target="https://help.chi.ac.uk/mfa-pingid-mobile-app" TargetMode="External"/><Relationship Id="rId558" Type="http://schemas.openxmlformats.org/officeDocument/2006/relationships/hyperlink" Target="https://help.chi.ac.uk/setting-your-password" TargetMode="External"/><Relationship Id="rId155" Type="http://schemas.openxmlformats.org/officeDocument/2006/relationships/hyperlink" Target="https://help.chi.ac.uk/siz" TargetMode="External"/><Relationship Id="rId197" Type="http://schemas.openxmlformats.org/officeDocument/2006/relationships/hyperlink" Target="https://help.chi.ac.uk/word-dictation-and-transcription" TargetMode="External"/><Relationship Id="rId362" Type="http://schemas.openxmlformats.org/officeDocument/2006/relationships/hyperlink" Target="https://help.chi.ac.uk/restoring-deleted-file-or-folder" TargetMode="External"/><Relationship Id="rId418" Type="http://schemas.openxmlformats.org/officeDocument/2006/relationships/hyperlink" Target="https://help.chi.ac.uk/powerpoint-inserting-images" TargetMode="External"/><Relationship Id="rId222" Type="http://schemas.openxmlformats.org/officeDocument/2006/relationships/hyperlink" Target="https://help.chi.ac.uk/moodle-accessibility-tool" TargetMode="External"/><Relationship Id="rId264" Type="http://schemas.openxmlformats.org/officeDocument/2006/relationships/hyperlink" Target="https://help.chi.ac.uk/how-view-submissions" TargetMode="External"/><Relationship Id="rId471" Type="http://schemas.openxmlformats.org/officeDocument/2006/relationships/hyperlink" Target="https://help.chi.ac.uk/nmc-documents" TargetMode="External"/><Relationship Id="rId17" Type="http://schemas.openxmlformats.org/officeDocument/2006/relationships/hyperlink" Target="https://help.chi.ac.uk/further-advice" TargetMode="External"/><Relationship Id="rId59" Type="http://schemas.openxmlformats.org/officeDocument/2006/relationships/hyperlink" Target="https://help.chi.ac.uk/campus-maps-bus-times" TargetMode="External"/><Relationship Id="rId124" Type="http://schemas.openxmlformats.org/officeDocument/2006/relationships/hyperlink" Target="https://help.chi.ac.uk/working-external-examiners" TargetMode="External"/><Relationship Id="rId527" Type="http://schemas.openxmlformats.org/officeDocument/2006/relationships/hyperlink" Target="https://help.chi.ac.uk/add-calendar" TargetMode="External"/><Relationship Id="rId569" Type="http://schemas.openxmlformats.org/officeDocument/2006/relationships/hyperlink" Target="https://help.chi.ac.uk/academic-skills" TargetMode="External"/><Relationship Id="rId70" Type="http://schemas.openxmlformats.org/officeDocument/2006/relationships/hyperlink" Target="https://help.chi.ac.uk/change-registration" TargetMode="External"/><Relationship Id="rId166" Type="http://schemas.openxmlformats.org/officeDocument/2006/relationships/hyperlink" Target="https://help.chi.ac.uk/number-formatting" TargetMode="External"/><Relationship Id="rId331" Type="http://schemas.openxmlformats.org/officeDocument/2006/relationships/hyperlink" Target="https://help.chi.ac.uk/privacy-policy-moodle" TargetMode="External"/><Relationship Id="rId373" Type="http://schemas.openxmlformats.org/officeDocument/2006/relationships/hyperlink" Target="https://help.chi.ac.uk/borrowing-collecting-and-returning-equipment-equipment-loans" TargetMode="External"/><Relationship Id="rId429" Type="http://schemas.openxmlformats.org/officeDocument/2006/relationships/hyperlink" Target="https://help.chi.ac.uk/presenter-view-notesslide-preview" TargetMode="External"/><Relationship Id="rId580" Type="http://schemas.openxmlformats.org/officeDocument/2006/relationships/hyperlink" Target="https://help.chi.ac.uk/9parts" TargetMode="External"/><Relationship Id="rId1" Type="http://schemas.openxmlformats.org/officeDocument/2006/relationships/hyperlink" Target="https://help.chi.ac.uk/tenders" TargetMode="External"/><Relationship Id="rId233" Type="http://schemas.openxmlformats.org/officeDocument/2006/relationships/hyperlink" Target="https://help.chi.ac.uk/ict-staff-equipment-provisioning-policy" TargetMode="External"/><Relationship Id="rId440" Type="http://schemas.openxmlformats.org/officeDocument/2006/relationships/hyperlink" Target="https://help.chi.ac.uk/jisc-online-surveys" TargetMode="External"/><Relationship Id="rId28" Type="http://schemas.openxmlformats.org/officeDocument/2006/relationships/hyperlink" Target="https://help.chi.ac.uk/remoteaccess" TargetMode="External"/><Relationship Id="rId275" Type="http://schemas.openxmlformats.org/officeDocument/2006/relationships/hyperlink" Target="https://help.chi.ac.uk/equipment-loans" TargetMode="External"/><Relationship Id="rId300" Type="http://schemas.openxmlformats.org/officeDocument/2006/relationships/hyperlink" Target="https://help.chi.ac.uk/accessing-your-hear" TargetMode="External"/><Relationship Id="rId482" Type="http://schemas.openxmlformats.org/officeDocument/2006/relationships/hyperlink" Target="https://help.chi.ac.uk/sort-function" TargetMode="External"/><Relationship Id="rId538" Type="http://schemas.openxmlformats.org/officeDocument/2006/relationships/hyperlink" Target="https://help.chi.ac.uk/excel-basic-functions-or-formulae-sum-average-count" TargetMode="External"/><Relationship Id="rId81" Type="http://schemas.openxmlformats.org/officeDocument/2006/relationships/hyperlink" Target="https://help.chi.ac.uk/offers-discounts" TargetMode="External"/><Relationship Id="rId135" Type="http://schemas.openxmlformats.org/officeDocument/2006/relationships/hyperlink" Target="https://help.chi.ac.uk/icons" TargetMode="External"/><Relationship Id="rId177" Type="http://schemas.openxmlformats.org/officeDocument/2006/relationships/hyperlink" Target="https://help.chi.ac.uk/images-icons-cutout-people" TargetMode="External"/><Relationship Id="rId342" Type="http://schemas.openxmlformats.org/officeDocument/2006/relationships/hyperlink" Target="https://help.chi.ac.uk/student-attendance-management-sam" TargetMode="External"/><Relationship Id="rId384" Type="http://schemas.openxmlformats.org/officeDocument/2006/relationships/hyperlink" Target="https://help.chi.ac.uk/skills-and-training" TargetMode="External"/><Relationship Id="rId591" Type="http://schemas.openxmlformats.org/officeDocument/2006/relationships/hyperlink" Target="https://help.chi.ac.uk/cp-oar-forms" TargetMode="External"/><Relationship Id="rId202" Type="http://schemas.openxmlformats.org/officeDocument/2006/relationships/hyperlink" Target="https://help.chi.ac.uk/footnotes-and-endnotes" TargetMode="External"/><Relationship Id="rId244" Type="http://schemas.openxmlformats.org/officeDocument/2006/relationships/hyperlink" Target="https://help.chi.ac.uk/lrc-promotional-and-advertising-guidelines" TargetMode="External"/><Relationship Id="rId39" Type="http://schemas.openxmlformats.org/officeDocument/2006/relationships/hyperlink" Target="https://help.chi.ac.uk/new-2025" TargetMode="External"/><Relationship Id="rId286" Type="http://schemas.openxmlformats.org/officeDocument/2006/relationships/hyperlink" Target="https://help.chi.ac.uk/set-grid-format-your-moodle-page" TargetMode="External"/><Relationship Id="rId451" Type="http://schemas.openxmlformats.org/officeDocument/2006/relationships/hyperlink" Target="https://help.chi.ac.uk/hr-self-service-updating-your-personal-email-address" TargetMode="External"/><Relationship Id="rId493" Type="http://schemas.openxmlformats.org/officeDocument/2006/relationships/hyperlink" Target="https://help.chi.ac.uk/vlookup-hlookup" TargetMode="External"/><Relationship Id="rId507" Type="http://schemas.openxmlformats.org/officeDocument/2006/relationships/hyperlink" Target="https://help.chi.ac.uk/mimecast" TargetMode="External"/><Relationship Id="rId549" Type="http://schemas.openxmlformats.org/officeDocument/2006/relationships/hyperlink" Target="https://help.chi.ac.uk/microsoft-wireless-display-adapter" TargetMode="External"/><Relationship Id="rId50" Type="http://schemas.openxmlformats.org/officeDocument/2006/relationships/hyperlink" Target="https://help.chi.ac.uk/password" TargetMode="External"/><Relationship Id="rId104" Type="http://schemas.openxmlformats.org/officeDocument/2006/relationships/hyperlink" Target="https://help.chi.ac.uk/campus-maps-0" TargetMode="External"/><Relationship Id="rId146" Type="http://schemas.openxmlformats.org/officeDocument/2006/relationships/hyperlink" Target="https://help.chi.ac.uk/mobile-app-0" TargetMode="External"/><Relationship Id="rId188" Type="http://schemas.openxmlformats.org/officeDocument/2006/relationships/hyperlink" Target="https://help.chi.ac.uk/layouts-design-theme-and-slide-size" TargetMode="External"/><Relationship Id="rId311" Type="http://schemas.openxmlformats.org/officeDocument/2006/relationships/hyperlink" Target="https://help.chi.ac.uk/wellbeing-counselling-service" TargetMode="External"/><Relationship Id="rId353" Type="http://schemas.openxmlformats.org/officeDocument/2006/relationships/hyperlink" Target="https://help.chi.ac.uk/sharing-your-calendar-outlook" TargetMode="External"/><Relationship Id="rId395" Type="http://schemas.openxmlformats.org/officeDocument/2006/relationships/hyperlink" Target="https://help.chi.ac.uk/sclockerloans" TargetMode="External"/><Relationship Id="rId409" Type="http://schemas.openxmlformats.org/officeDocument/2006/relationships/hyperlink" Target="https://help.chi.ac.uk/reduce-microsoft-office-documents-file-size" TargetMode="External"/><Relationship Id="rId560" Type="http://schemas.openxmlformats.org/officeDocument/2006/relationships/hyperlink" Target="https://help.chi.ac.uk/diabetes-rap" TargetMode="External"/><Relationship Id="rId92" Type="http://schemas.openxmlformats.org/officeDocument/2006/relationships/hyperlink" Target="https://help.chi.ac.uk/help-site" TargetMode="External"/><Relationship Id="rId213" Type="http://schemas.openxmlformats.org/officeDocument/2006/relationships/hyperlink" Target="https://help.chi.ac.uk/sharing-your-mailbox-or-generic-account-mailbox-other-people-outlook" TargetMode="External"/><Relationship Id="rId420" Type="http://schemas.openxmlformats.org/officeDocument/2006/relationships/hyperlink" Target="https://help.chi.ac.uk/powerpoint-tutorials-full-listing" TargetMode="External"/><Relationship Id="rId255" Type="http://schemas.openxmlformats.org/officeDocument/2006/relationships/hyperlink" Target="https://help.chi.ac.uk/help-and-support-after-sexual-assault" TargetMode="External"/><Relationship Id="rId297" Type="http://schemas.openxmlformats.org/officeDocument/2006/relationships/hyperlink" Target="https://help.chi.ac.uk/editing-stream-recording" TargetMode="External"/><Relationship Id="rId462" Type="http://schemas.openxmlformats.org/officeDocument/2006/relationships/hyperlink" Target="https://help.chi.ac.uk/guest-attendees-teams" TargetMode="External"/><Relationship Id="rId518" Type="http://schemas.openxmlformats.org/officeDocument/2006/relationships/hyperlink" Target="https://help.chi.ac.uk/working-someone-autistic-spectrum" TargetMode="External"/><Relationship Id="rId115" Type="http://schemas.openxmlformats.org/officeDocument/2006/relationships/hyperlink" Target="https://help.chi.ac.uk/email-scam-and-virus-advice" TargetMode="External"/><Relationship Id="rId157" Type="http://schemas.openxmlformats.org/officeDocument/2006/relationships/hyperlink" Target="https://help.chi.ac.uk/special-collections-and-archives" TargetMode="External"/><Relationship Id="rId322" Type="http://schemas.openxmlformats.org/officeDocument/2006/relationships/hyperlink" Target="https://help.chi.ac.uk/student-money-team" TargetMode="External"/><Relationship Id="rId364" Type="http://schemas.openxmlformats.org/officeDocument/2006/relationships/hyperlink" Target="https://help.chi.ac.uk/are-you-eligible-receive-hear" TargetMode="External"/><Relationship Id="rId61" Type="http://schemas.openxmlformats.org/officeDocument/2006/relationships/hyperlink" Target="https://help.chi.ac.uk/files-staff" TargetMode="External"/><Relationship Id="rId199" Type="http://schemas.openxmlformats.org/officeDocument/2006/relationships/hyperlink" Target="https://help.chi.ac.uk/word-page-view-options-multiple-windows-and-multiple-page-view" TargetMode="External"/><Relationship Id="rId571" Type="http://schemas.openxmlformats.org/officeDocument/2006/relationships/hyperlink" Target="https://help.chi.ac.uk/homepage-overview" TargetMode="External"/><Relationship Id="rId19" Type="http://schemas.openxmlformats.org/officeDocument/2006/relationships/hyperlink" Target="https://help.chi.ac.uk/what-do" TargetMode="External"/><Relationship Id="rId224" Type="http://schemas.openxmlformats.org/officeDocument/2006/relationships/hyperlink" Target="https://help.chi.ac.uk/money-advice-money-worries" TargetMode="External"/><Relationship Id="rId266" Type="http://schemas.openxmlformats.org/officeDocument/2006/relationships/hyperlink" Target="https://help.chi.ac.uk/using-microsoft-word-assignment-feedback" TargetMode="External"/><Relationship Id="rId431" Type="http://schemas.openxmlformats.org/officeDocument/2006/relationships/hyperlink" Target="https://help.chi.ac.uk/resource-booker" TargetMode="External"/><Relationship Id="rId473" Type="http://schemas.openxmlformats.org/officeDocument/2006/relationships/hyperlink" Target="https://help.chi.ac.uk/welcome-university-chichester-physiotherapy" TargetMode="External"/><Relationship Id="rId529" Type="http://schemas.openxmlformats.org/officeDocument/2006/relationships/hyperlink" Target="https://help.chi.ac.uk/excel-vlookup-hlookup" TargetMode="External"/><Relationship Id="rId30" Type="http://schemas.openxmlformats.org/officeDocument/2006/relationships/hyperlink" Target="https://help.chi.ac.uk/our-teaching-toolkit" TargetMode="External"/><Relationship Id="rId126" Type="http://schemas.openxmlformats.org/officeDocument/2006/relationships/hyperlink" Target="https://help.chi.ac.uk/EMA" TargetMode="External"/><Relationship Id="rId168" Type="http://schemas.openxmlformats.org/officeDocument/2006/relationships/hyperlink" Target="https://help.chi.ac.uk/basic-functions" TargetMode="External"/><Relationship Id="rId333" Type="http://schemas.openxmlformats.org/officeDocument/2006/relationships/hyperlink" Target="https://help.chi.ac.uk/personal-data-breaches" TargetMode="External"/><Relationship Id="rId540" Type="http://schemas.openxmlformats.org/officeDocument/2006/relationships/hyperlink" Target="https://help.chi.ac.uk/excel-creating-table" TargetMode="External"/><Relationship Id="rId72" Type="http://schemas.openxmlformats.org/officeDocument/2006/relationships/hyperlink" Target="https://help.chi.ac.uk/academic-transcript-requests" TargetMode="External"/><Relationship Id="rId375" Type="http://schemas.openxmlformats.org/officeDocument/2006/relationships/hyperlink" Target="https://help.chi.ac.uk/faqs-about-equipment-loans-service" TargetMode="External"/><Relationship Id="rId582" Type="http://schemas.openxmlformats.org/officeDocument/2006/relationships/hyperlink" Target="https://help.chi.ac.uk/practice-hourstimesheets" TargetMode="External"/><Relationship Id="rId3" Type="http://schemas.openxmlformats.org/officeDocument/2006/relationships/hyperlink" Target="https://help.chi.ac.uk/chireadinglists-0" TargetMode="External"/><Relationship Id="rId235" Type="http://schemas.openxmlformats.org/officeDocument/2006/relationships/hyperlink" Target="https://help.chi.ac.uk/how-edit-your-moodle-profile" TargetMode="External"/><Relationship Id="rId277" Type="http://schemas.openxmlformats.org/officeDocument/2006/relationships/hyperlink" Target="https://help.chi.ac.uk/set-teams-lecture" TargetMode="External"/><Relationship Id="rId400" Type="http://schemas.openxmlformats.org/officeDocument/2006/relationships/hyperlink" Target="https://help.chi.ac.uk/using-onenote-class-notebook-student-eportfolio" TargetMode="External"/><Relationship Id="rId442" Type="http://schemas.openxmlformats.org/officeDocument/2006/relationships/hyperlink" Target="https://help.chi.ac.uk/university-social-media-channels" TargetMode="External"/><Relationship Id="rId484" Type="http://schemas.openxmlformats.org/officeDocument/2006/relationships/hyperlink" Target="https://help.chi.ac.uk/excel-sort-function" TargetMode="External"/><Relationship Id="rId137" Type="http://schemas.openxmlformats.org/officeDocument/2006/relationships/hyperlink" Target="https://help.chi.ac.uk/online-timetables-publish" TargetMode="External"/><Relationship Id="rId302" Type="http://schemas.openxmlformats.org/officeDocument/2006/relationships/hyperlink" Target="https://help.chi.ac.uk/stream-how-guides" TargetMode="External"/><Relationship Id="rId344" Type="http://schemas.openxmlformats.org/officeDocument/2006/relationships/hyperlink" Target="https://help.chi.ac.uk/equipment-instructions-room" TargetMode="External"/><Relationship Id="rId41" Type="http://schemas.openxmlformats.org/officeDocument/2006/relationships/hyperlink" Target="https://help.chi.ac.uk/mfa" TargetMode="External"/><Relationship Id="rId83" Type="http://schemas.openxmlformats.org/officeDocument/2006/relationships/hyperlink" Target="https://help.chi.ac.uk/equipment-loans-1" TargetMode="External"/><Relationship Id="rId179" Type="http://schemas.openxmlformats.org/officeDocument/2006/relationships/hyperlink" Target="https://help.chi.ac.uk/videomultimedia-assignments" TargetMode="External"/><Relationship Id="rId386" Type="http://schemas.openxmlformats.org/officeDocument/2006/relationships/hyperlink" Target="https://help.chi.ac.uk/inspiration-mind-mapping" TargetMode="External"/><Relationship Id="rId551" Type="http://schemas.openxmlformats.org/officeDocument/2006/relationships/hyperlink" Target="https://help.chi.ac.uk/bustimes" TargetMode="External"/><Relationship Id="rId593" Type="http://schemas.openxmlformats.org/officeDocument/2006/relationships/hyperlink" Target="https://help.chi.ac.uk/cp-medication-glossary" TargetMode="External"/><Relationship Id="rId190" Type="http://schemas.openxmlformats.org/officeDocument/2006/relationships/hyperlink" Target="https://help.chi.ac.uk/restoring-files" TargetMode="External"/><Relationship Id="rId204" Type="http://schemas.openxmlformats.org/officeDocument/2006/relationships/hyperlink" Target="https://help.chi.ac.uk/word-how-add-page-or-section-break" TargetMode="External"/><Relationship Id="rId246" Type="http://schemas.openxmlformats.org/officeDocument/2006/relationships/hyperlink" Target="https://help.chi.ac.uk/customer-services-charter" TargetMode="External"/><Relationship Id="rId288" Type="http://schemas.openxmlformats.org/officeDocument/2006/relationships/hyperlink" Target="https://help.chi.ac.uk/add-and-move-topics" TargetMode="External"/><Relationship Id="rId411" Type="http://schemas.openxmlformats.org/officeDocument/2006/relationships/hyperlink" Target="https://help.chi.ac.uk/powerpoint-how-remove-background-image" TargetMode="External"/><Relationship Id="rId453" Type="http://schemas.openxmlformats.org/officeDocument/2006/relationships/hyperlink" Target="https://help.chi.ac.uk/it-code-of-conduct" TargetMode="External"/><Relationship Id="rId509" Type="http://schemas.openxmlformats.org/officeDocument/2006/relationships/hyperlink" Target="https://help.chi.ac.uk/rollover-course-resource-lists-chireadinglists" TargetMode="External"/><Relationship Id="rId106" Type="http://schemas.openxmlformats.org/officeDocument/2006/relationships/hyperlink" Target="https://help.chi.ac.uk/remote-access-university-desktops-0" TargetMode="External"/><Relationship Id="rId313" Type="http://schemas.openxmlformats.org/officeDocument/2006/relationships/hyperlink" Target="https://help.chi.ac.uk/care-leavers" TargetMode="External"/><Relationship Id="rId495" Type="http://schemas.openxmlformats.org/officeDocument/2006/relationships/hyperlink" Target="https://help.chi.ac.uk/chartsgraphs" TargetMode="External"/><Relationship Id="rId10" Type="http://schemas.openxmlformats.org/officeDocument/2006/relationships/hyperlink" Target="https://help.chi.ac.uk/sharing-video" TargetMode="External"/><Relationship Id="rId52" Type="http://schemas.openxmlformats.org/officeDocument/2006/relationships/hyperlink" Target="https://help.chi.ac.uk/email" TargetMode="External"/><Relationship Id="rId94" Type="http://schemas.openxmlformats.org/officeDocument/2006/relationships/hyperlink" Target="https://help.chi.ac.uk/student" TargetMode="External"/><Relationship Id="rId148" Type="http://schemas.openxmlformats.org/officeDocument/2006/relationships/hyperlink" Target="https://help.chi.ac.uk/library-resources-1" TargetMode="External"/><Relationship Id="rId355" Type="http://schemas.openxmlformats.org/officeDocument/2006/relationships/hyperlink" Target="https://help.chi.ac.uk/assistive-technology-training-and-support" TargetMode="External"/><Relationship Id="rId397" Type="http://schemas.openxmlformats.org/officeDocument/2006/relationships/hyperlink" Target="https://help.chi.ac.uk/equipment-loans-terms-and-conditions" TargetMode="External"/><Relationship Id="rId520" Type="http://schemas.openxmlformats.org/officeDocument/2006/relationships/hyperlink" Target="https://help.chi.ac.uk/h5p-content-moodle-advanced-users" TargetMode="External"/><Relationship Id="rId562" Type="http://schemas.openxmlformats.org/officeDocument/2006/relationships/hyperlink" Target="https://help.chi.ac.uk/using-ai-your-studies" TargetMode="External"/><Relationship Id="rId215" Type="http://schemas.openxmlformats.org/officeDocument/2006/relationships/hyperlink" Target="https://help.chi.ac.uk/using-university-windows-laptop-campus" TargetMode="External"/><Relationship Id="rId257" Type="http://schemas.openxmlformats.org/officeDocument/2006/relationships/hyperlink" Target="https://help.chi.ac.uk/noise-suppression" TargetMode="External"/><Relationship Id="rId422" Type="http://schemas.openxmlformats.org/officeDocument/2006/relationships/hyperlink" Target="https://help.chi.ac.uk/powerpoint-add-animations-your-objects" TargetMode="External"/><Relationship Id="rId464" Type="http://schemas.openxmlformats.org/officeDocument/2006/relationships/hyperlink" Target="https://help.chi.ac.uk/teams-messages-calls-or-video-calls" TargetMode="External"/><Relationship Id="rId299" Type="http://schemas.openxmlformats.org/officeDocument/2006/relationships/hyperlink" Target="https://help.chi.ac.uk/sharing-your-hear" TargetMode="External"/><Relationship Id="rId63" Type="http://schemas.openxmlformats.org/officeDocument/2006/relationships/hyperlink" Target="https://help.chi.ac.uk/printing-0" TargetMode="External"/><Relationship Id="rId159" Type="http://schemas.openxmlformats.org/officeDocument/2006/relationships/hyperlink" Target="https://help.chi.ac.uk/stealth-activities-and-resources" TargetMode="External"/><Relationship Id="rId366" Type="http://schemas.openxmlformats.org/officeDocument/2006/relationships/hyperlink" Target="https://help.chi.ac.uk/using-scheduling-assistant-plan-meeting-outlook" TargetMode="External"/><Relationship Id="rId573" Type="http://schemas.openxmlformats.org/officeDocument/2006/relationships/hyperlink" Target="https://help.chi.ac.uk/2messaging" TargetMode="External"/><Relationship Id="rId226" Type="http://schemas.openxmlformats.org/officeDocument/2006/relationships/hyperlink" Target="https://help.chi.ac.uk/sam-user-guides" TargetMode="External"/><Relationship Id="rId433" Type="http://schemas.openxmlformats.org/officeDocument/2006/relationships/hyperlink" Target="https://help.chi.ac.uk/microsoft-do" TargetMode="External"/><Relationship Id="rId74" Type="http://schemas.openxmlformats.org/officeDocument/2006/relationships/hyperlink" Target="https://help.chi.ac.uk/academic-registry" TargetMode="External"/><Relationship Id="rId377" Type="http://schemas.openxmlformats.org/officeDocument/2006/relationships/hyperlink" Target="https://help.chi.ac.uk/online-surveys-students" TargetMode="External"/><Relationship Id="rId500" Type="http://schemas.openxmlformats.org/officeDocument/2006/relationships/hyperlink" Target="https://help.chi.ac.uk/excel-unique-function" TargetMode="External"/><Relationship Id="rId584" Type="http://schemas.openxmlformats.org/officeDocument/2006/relationships/hyperlink" Target="https://help.chi.ac.uk/current-placements-cp" TargetMode="External"/><Relationship Id="rId5" Type="http://schemas.openxmlformats.org/officeDocument/2006/relationships/hyperlink" Target="https://help.chi.ac.uk/learning-resource-centre-lrc-etiquette" TargetMode="External"/><Relationship Id="rId237" Type="http://schemas.openxmlformats.org/officeDocument/2006/relationships/hyperlink" Target="https://help.chi.ac.uk/groups-moodle" TargetMode="External"/><Relationship Id="rId444" Type="http://schemas.openxmlformats.org/officeDocument/2006/relationships/hyperlink" Target="https://help.chi.ac.uk/microsoft-forms" TargetMode="External"/><Relationship Id="rId290" Type="http://schemas.openxmlformats.org/officeDocument/2006/relationships/hyperlink" Target="https://help.chi.ac.uk/emailing-moodle" TargetMode="External"/><Relationship Id="rId304" Type="http://schemas.openxmlformats.org/officeDocument/2006/relationships/hyperlink" Target="https://help.chi.ac.uk/study-spaces-around-campuses" TargetMode="External"/><Relationship Id="rId388" Type="http://schemas.openxmlformats.org/officeDocument/2006/relationships/hyperlink" Target="https://help.chi.ac.uk/built-accessibility-options-windows-ease-access-centre" TargetMode="External"/><Relationship Id="rId511" Type="http://schemas.openxmlformats.org/officeDocument/2006/relationships/hyperlink" Target="https://help.chi.ac.uk/it-health-and-safety" TargetMode="External"/><Relationship Id="rId85" Type="http://schemas.openxmlformats.org/officeDocument/2006/relationships/hyperlink" Target="https://help.chi.ac.uk/booking-computers-rooms" TargetMode="External"/><Relationship Id="rId150" Type="http://schemas.openxmlformats.org/officeDocument/2006/relationships/hyperlink" Target="https://help.chi.ac.uk/multi-factor-authentication" TargetMode="External"/><Relationship Id="rId595" Type="http://schemas.openxmlformats.org/officeDocument/2006/relationships/hyperlink" Target="https://help.chi.ac.uk/basic-functions" TargetMode="External"/><Relationship Id="rId248" Type="http://schemas.openxmlformats.org/officeDocument/2006/relationships/hyperlink" Target="https://help.chi.ac.uk/password-manager-0" TargetMode="External"/><Relationship Id="rId455" Type="http://schemas.openxmlformats.org/officeDocument/2006/relationships/hyperlink" Target="https://help.chi.ac.uk/microsoft-immersive-reader-accessibility-tool" TargetMode="External"/><Relationship Id="rId12" Type="http://schemas.openxmlformats.org/officeDocument/2006/relationships/hyperlink" Target="https://help.chi.ac.uk/electric-vehicles" TargetMode="External"/><Relationship Id="rId108" Type="http://schemas.openxmlformats.org/officeDocument/2006/relationships/hyperlink" Target="https://help.chi.ac.uk/staff-intranet" TargetMode="External"/><Relationship Id="rId315" Type="http://schemas.openxmlformats.org/officeDocument/2006/relationships/hyperlink" Target="https://help.chi.ac.uk/self-harm-resources" TargetMode="External"/><Relationship Id="rId522" Type="http://schemas.openxmlformats.org/officeDocument/2006/relationships/hyperlink" Target="https://help.chi.ac.uk/managed-software-centre" TargetMode="External"/><Relationship Id="rId96" Type="http://schemas.openxmlformats.org/officeDocument/2006/relationships/hyperlink" Target="https://help.chi.ac.uk/supportme-portal" TargetMode="External"/><Relationship Id="rId161" Type="http://schemas.openxmlformats.org/officeDocument/2006/relationships/hyperlink" Target="https://help.chi.ac.uk/excel-training" TargetMode="External"/><Relationship Id="rId399" Type="http://schemas.openxmlformats.org/officeDocument/2006/relationships/hyperlink" Target="https://help.chi.ac.uk/teams" TargetMode="External"/><Relationship Id="rId259" Type="http://schemas.openxmlformats.org/officeDocument/2006/relationships/hyperlink" Target="https://help.chi.ac.uk/moodle-guidance-notetakers" TargetMode="External"/><Relationship Id="rId466" Type="http://schemas.openxmlformats.org/officeDocument/2006/relationships/hyperlink" Target="https://help.chi.ac.uk/join-lecture-teams" TargetMode="External"/><Relationship Id="rId23" Type="http://schemas.openxmlformats.org/officeDocument/2006/relationships/hyperlink" Target="https://help.chi.ac.uk/enquiries" TargetMode="External"/><Relationship Id="rId119" Type="http://schemas.openxmlformats.org/officeDocument/2006/relationships/hyperlink" Target="https://help.chi.ac.uk/tel" TargetMode="External"/><Relationship Id="rId326" Type="http://schemas.openxmlformats.org/officeDocument/2006/relationships/hyperlink" Target="https://help.chi.ac.uk/access-your-university-email-microsoft-outlook-mobile-app" TargetMode="External"/><Relationship Id="rId533" Type="http://schemas.openxmlformats.org/officeDocument/2006/relationships/hyperlink" Target="https://help.chi.ac.uk/excel-pivot-tables" TargetMode="External"/><Relationship Id="rId172" Type="http://schemas.openxmlformats.org/officeDocument/2006/relationships/hyperlink" Target="https://help.chi.ac.uk/remove-background-images" TargetMode="External"/><Relationship Id="rId477" Type="http://schemas.openxmlformats.org/officeDocument/2006/relationships/hyperlink" Target="https://help.chi.ac.uk/excel-tutorials-full-listing" TargetMode="External"/><Relationship Id="rId600" Type="http://schemas.openxmlformats.org/officeDocument/2006/relationships/table" Target="../tables/table1.xml"/><Relationship Id="rId337" Type="http://schemas.openxmlformats.org/officeDocument/2006/relationships/hyperlink" Target="https://help.chi.ac.uk/data-breach-summary" TargetMode="External"/><Relationship Id="rId34" Type="http://schemas.openxmlformats.org/officeDocument/2006/relationships/hyperlink" Target="https://help.chi.ac.uk/interlibrary-loans" TargetMode="External"/><Relationship Id="rId544" Type="http://schemas.openxmlformats.org/officeDocument/2006/relationships/hyperlink" Target="https://help.chi.ac.uk/turn-auto-complete-outlook" TargetMode="External"/><Relationship Id="rId183" Type="http://schemas.openxmlformats.org/officeDocument/2006/relationships/hyperlink" Target="https://help.chi.ac.uk/lists-equipment-available-through-equipment-loans" TargetMode="External"/><Relationship Id="rId390" Type="http://schemas.openxmlformats.org/officeDocument/2006/relationships/hyperlink" Target="https://help.chi.ac.uk/pgcert-learning-teaching-he" TargetMode="External"/><Relationship Id="rId404" Type="http://schemas.openxmlformats.org/officeDocument/2006/relationships/hyperlink" Target="https://help.chi.ac.uk/zoom-slides" TargetMode="External"/><Relationship Id="rId250" Type="http://schemas.openxmlformats.org/officeDocument/2006/relationships/hyperlink" Target="https://help.chi.ac.uk/microsoft-whiteboard" TargetMode="External"/><Relationship Id="rId488" Type="http://schemas.openxmlformats.org/officeDocument/2006/relationships/hyperlink" Target="https://help.chi.ac.uk/excel-conditional-formatting" TargetMode="External"/><Relationship Id="rId45" Type="http://schemas.openxmlformats.org/officeDocument/2006/relationships/hyperlink" Target="https://help.chi.ac.uk/external-examiners" TargetMode="External"/><Relationship Id="rId110" Type="http://schemas.openxmlformats.org/officeDocument/2006/relationships/hyperlink" Target="https://help.chi.ac.uk/helpsite" TargetMode="External"/><Relationship Id="rId348" Type="http://schemas.openxmlformats.org/officeDocument/2006/relationships/hyperlink" Target="https://help.chi.ac.uk/telephone-user-guides-and-insert-templates" TargetMode="External"/><Relationship Id="rId555" Type="http://schemas.openxmlformats.org/officeDocument/2006/relationships/hyperlink" Target="https://help.chi.ac.uk/managing-another-users-mailbox-generic-or-shared-mailbox-outlook" TargetMode="External"/><Relationship Id="rId194" Type="http://schemas.openxmlformats.org/officeDocument/2006/relationships/hyperlink" Target="https://help.chi.ac.uk/bus" TargetMode="External"/><Relationship Id="rId208" Type="http://schemas.openxmlformats.org/officeDocument/2006/relationships/hyperlink" Target="https://help.chi.ac.uk/passwords" TargetMode="External"/><Relationship Id="rId415" Type="http://schemas.openxmlformats.org/officeDocument/2006/relationships/hyperlink" Target="https://help.chi.ac.uk/how-create-text-bo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FC2D8-A7E4-4087-B8FF-76870F478D17}">
  <dimension ref="A1:A43"/>
  <sheetViews>
    <sheetView topLeftCell="A11" workbookViewId="0">
      <selection activeCell="A13" sqref="A13"/>
    </sheetView>
  </sheetViews>
  <sheetFormatPr defaultRowHeight="15"/>
  <cols>
    <col min="1" max="1" width="35.5703125" customWidth="1"/>
  </cols>
  <sheetData>
    <row r="1" spans="1:1">
      <c r="A1" s="1" t="s">
        <v>0</v>
      </c>
    </row>
    <row r="2" spans="1:1">
      <c r="A2" s="1" t="s">
        <v>1</v>
      </c>
    </row>
    <row r="3" spans="1:1">
      <c r="A3" s="1" t="s">
        <v>2</v>
      </c>
    </row>
    <row r="4" spans="1:1">
      <c r="A4" s="1" t="s">
        <v>3</v>
      </c>
    </row>
    <row r="5" spans="1:1">
      <c r="A5" s="1" t="s">
        <v>4</v>
      </c>
    </row>
    <row r="6" spans="1:1">
      <c r="A6" s="1" t="s">
        <v>5</v>
      </c>
    </row>
    <row r="7" spans="1:1">
      <c r="A7" s="1" t="s">
        <v>6</v>
      </c>
    </row>
    <row r="8" spans="1:1">
      <c r="A8" s="1" t="s">
        <v>7</v>
      </c>
    </row>
    <row r="9" spans="1:1">
      <c r="A9" s="1" t="s">
        <v>8</v>
      </c>
    </row>
    <row r="10" spans="1:1">
      <c r="A10" s="1" t="s">
        <v>9</v>
      </c>
    </row>
    <row r="11" spans="1:1">
      <c r="A11" s="1" t="s">
        <v>10</v>
      </c>
    </row>
    <row r="12" spans="1:1">
      <c r="A12" s="1" t="s">
        <v>11</v>
      </c>
    </row>
    <row r="13" spans="1:1">
      <c r="A13" s="1" t="s">
        <v>12</v>
      </c>
    </row>
    <row r="14" spans="1:1">
      <c r="A14" s="1" t="s">
        <v>13</v>
      </c>
    </row>
    <row r="15" spans="1:1">
      <c r="A15" s="1" t="s">
        <v>14</v>
      </c>
    </row>
    <row r="16" spans="1:1">
      <c r="A16" s="1" t="s">
        <v>15</v>
      </c>
    </row>
    <row r="17" spans="1:1">
      <c r="A17" s="1" t="s">
        <v>16</v>
      </c>
    </row>
    <row r="18" spans="1:1">
      <c r="A18" s="1" t="s">
        <v>17</v>
      </c>
    </row>
    <row r="19" spans="1:1">
      <c r="A19" s="1" t="s">
        <v>18</v>
      </c>
    </row>
    <row r="20" spans="1:1">
      <c r="A20" s="1" t="s">
        <v>19</v>
      </c>
    </row>
    <row r="21" spans="1:1">
      <c r="A21" s="1" t="s">
        <v>20</v>
      </c>
    </row>
    <row r="22" spans="1:1">
      <c r="A22" s="1" t="s">
        <v>21</v>
      </c>
    </row>
    <row r="23" spans="1:1">
      <c r="A23" s="1" t="s">
        <v>22</v>
      </c>
    </row>
    <row r="24" spans="1:1">
      <c r="A24" s="1" t="s">
        <v>23</v>
      </c>
    </row>
    <row r="25" spans="1:1">
      <c r="A25" s="1" t="s">
        <v>24</v>
      </c>
    </row>
    <row r="26" spans="1:1">
      <c r="A26" s="1" t="s">
        <v>25</v>
      </c>
    </row>
    <row r="27" spans="1:1">
      <c r="A27" s="1" t="s">
        <v>26</v>
      </c>
    </row>
    <row r="28" spans="1:1">
      <c r="A28" s="1" t="s">
        <v>27</v>
      </c>
    </row>
    <row r="29" spans="1:1">
      <c r="A29" s="1" t="s">
        <v>28</v>
      </c>
    </row>
    <row r="30" spans="1:1">
      <c r="A30" s="1" t="s">
        <v>29</v>
      </c>
    </row>
    <row r="31" spans="1:1">
      <c r="A31" s="1" t="s">
        <v>30</v>
      </c>
    </row>
    <row r="32" spans="1:1">
      <c r="A32" s="1" t="s">
        <v>31</v>
      </c>
    </row>
    <row r="33" spans="1:1">
      <c r="A33" s="1" t="s">
        <v>32</v>
      </c>
    </row>
    <row r="34" spans="1:1">
      <c r="A34" s="1" t="s">
        <v>33</v>
      </c>
    </row>
    <row r="35" spans="1:1">
      <c r="A35" s="1" t="s">
        <v>34</v>
      </c>
    </row>
    <row r="36" spans="1:1">
      <c r="A36" s="1" t="s">
        <v>35</v>
      </c>
    </row>
    <row r="37" spans="1:1">
      <c r="A37" s="1" t="s">
        <v>36</v>
      </c>
    </row>
    <row r="38" spans="1:1">
      <c r="A38" s="1" t="s">
        <v>37</v>
      </c>
    </row>
    <row r="39" spans="1:1">
      <c r="A39" s="1" t="s">
        <v>38</v>
      </c>
    </row>
    <row r="40" spans="1:1">
      <c r="A40" s="1" t="s">
        <v>39</v>
      </c>
    </row>
    <row r="41" spans="1:1">
      <c r="A41" s="1" t="s">
        <v>40</v>
      </c>
    </row>
    <row r="42" spans="1:1">
      <c r="A42" s="1" t="s">
        <v>41</v>
      </c>
    </row>
    <row r="43" spans="1:1">
      <c r="A43" s="1" t="s">
        <v>42</v>
      </c>
    </row>
  </sheetData>
  <sortState xmlns:xlrd2="http://schemas.microsoft.com/office/spreadsheetml/2017/richdata2" ref="A1:A43">
    <sortCondition ref="A1:A43"/>
  </sortState>
  <conditionalFormatting sqref="A1:A43">
    <cfRule type="expression" dxfId="28" priority="1">
      <formula>$C1="Undecided"</formula>
    </cfRule>
    <cfRule type="expression" dxfId="27" priority="2">
      <formula>$C1="Published"</formula>
    </cfRule>
    <cfRule type="expression" dxfId="26" priority="3">
      <formula>$C1="Lose"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E0CA9-8376-40A9-A5E4-803051C6B888}">
  <sheetPr codeName="Sheet1"/>
  <dimension ref="A1:L618"/>
  <sheetViews>
    <sheetView tabSelected="1" zoomScaleNormal="100" workbookViewId="0">
      <pane xSplit="3" ySplit="1" topLeftCell="D15" activePane="bottomRight" state="frozen"/>
      <selection pane="bottomRight" activeCell="D108" sqref="D108"/>
      <selection pane="bottomLeft" activeCell="A2" sqref="A2"/>
      <selection pane="topRight" activeCell="D1" sqref="D1"/>
    </sheetView>
  </sheetViews>
  <sheetFormatPr defaultColWidth="68.140625" defaultRowHeight="14.25" customHeight="1"/>
  <cols>
    <col min="1" max="1" width="38.42578125" style="9" customWidth="1"/>
    <col min="2" max="2" width="36.5703125" style="9" customWidth="1"/>
    <col min="3" max="3" width="8" style="9" customWidth="1"/>
    <col min="4" max="4" width="11" style="9" bestFit="1" customWidth="1"/>
    <col min="5" max="5" width="10.5703125" style="9" bestFit="1" customWidth="1"/>
    <col min="6" max="6" width="27.5703125" style="9" customWidth="1"/>
    <col min="7" max="7" width="23" style="9" customWidth="1"/>
    <col min="8" max="8" width="28" style="9" bestFit="1" customWidth="1"/>
    <col min="9" max="9" width="13.85546875" style="9" customWidth="1"/>
    <col min="10" max="10" width="24.42578125" style="9" customWidth="1"/>
    <col min="11" max="11" width="14.5703125" style="9" bestFit="1" customWidth="1"/>
    <col min="12" max="16384" width="68.140625" style="3"/>
  </cols>
  <sheetData>
    <row r="1" spans="1:12" s="31" customFormat="1" ht="14.25" customHeight="1">
      <c r="A1" s="5" t="s">
        <v>43</v>
      </c>
      <c r="B1" s="5" t="s">
        <v>44</v>
      </c>
      <c r="C1" s="5" t="s">
        <v>45</v>
      </c>
      <c r="D1" s="5" t="s">
        <v>46</v>
      </c>
      <c r="E1" s="29" t="s">
        <v>47</v>
      </c>
      <c r="F1" s="5" t="s">
        <v>48</v>
      </c>
      <c r="G1" s="5" t="s">
        <v>49</v>
      </c>
      <c r="H1" s="5" t="s">
        <v>50</v>
      </c>
      <c r="I1" s="5" t="s">
        <v>51</v>
      </c>
      <c r="J1" s="5" t="s">
        <v>52</v>
      </c>
      <c r="K1" s="5" t="s">
        <v>53</v>
      </c>
      <c r="L1" s="40" t="s">
        <v>54</v>
      </c>
    </row>
    <row r="2" spans="1:12" ht="14.25" hidden="1" customHeight="1">
      <c r="A2" s="39" t="s">
        <v>55</v>
      </c>
      <c r="B2" s="7" t="s">
        <v>0</v>
      </c>
      <c r="C2" s="1" t="s">
        <v>56</v>
      </c>
      <c r="D2" s="1" t="s">
        <v>57</v>
      </c>
      <c r="E2" s="32" t="s">
        <v>58</v>
      </c>
      <c r="F2" s="1" t="s">
        <v>0</v>
      </c>
      <c r="G2" s="1"/>
      <c r="H2" s="1" t="s">
        <v>59</v>
      </c>
      <c r="I2" s="32" t="s">
        <v>60</v>
      </c>
      <c r="J2" s="1" t="s">
        <v>0</v>
      </c>
      <c r="K2" s="2">
        <v>45625</v>
      </c>
      <c r="L2" s="42" t="str">
        <f>HYPERLINK(SUBSTITUTE(Table2[[#This Row],[URL]],"help.chi.ac.uk/","help-live.chi.ac.uk/docs/"), SUBSTITUTE(Table2[[#This Row],[URL]],"help.chi.ac.uk/","help-live.chi.ac.uk/docs/"))</f>
        <v>https://help-live.chi.ac.uk/docs/academic-registry</v>
      </c>
    </row>
    <row r="3" spans="1:12" ht="14.25" hidden="1" customHeight="1">
      <c r="A3" s="4" t="s">
        <v>61</v>
      </c>
      <c r="B3" s="7" t="s">
        <v>62</v>
      </c>
      <c r="C3" s="1" t="s">
        <v>63</v>
      </c>
      <c r="D3" s="1" t="s">
        <v>57</v>
      </c>
      <c r="E3" s="32" t="s">
        <v>58</v>
      </c>
      <c r="F3" s="1" t="s">
        <v>0</v>
      </c>
      <c r="G3" s="1"/>
      <c r="H3" s="1" t="s">
        <v>64</v>
      </c>
      <c r="I3" s="32" t="s">
        <v>60</v>
      </c>
      <c r="J3" s="1" t="s">
        <v>0</v>
      </c>
      <c r="K3" s="2">
        <v>45625</v>
      </c>
      <c r="L3" s="42" t="str">
        <f>HYPERLINK(SUBSTITUTE(Table2[[#This Row],[URL]],"help.chi.ac.uk/","help-live.chi.ac.uk/docs/"), SUBSTITUTE(Table2[[#This Row],[URL]],"help.chi.ac.uk/","help-live.chi.ac.uk/docs/"))</f>
        <v>https://help-live.chi.ac.uk/docs/academic-transcript-requests</v>
      </c>
    </row>
    <row r="4" spans="1:12" ht="14.25" hidden="1" customHeight="1">
      <c r="A4" s="4" t="s">
        <v>65</v>
      </c>
      <c r="B4" s="7" t="s">
        <v>66</v>
      </c>
      <c r="C4" s="1" t="s">
        <v>63</v>
      </c>
      <c r="D4" s="1"/>
      <c r="E4" s="32" t="s">
        <v>58</v>
      </c>
      <c r="F4" s="1" t="s">
        <v>0</v>
      </c>
      <c r="G4" s="1"/>
      <c r="H4" s="1" t="s">
        <v>64</v>
      </c>
      <c r="I4" s="32" t="s">
        <v>60</v>
      </c>
      <c r="J4" s="1" t="s">
        <v>0</v>
      </c>
      <c r="K4" s="2">
        <v>45625</v>
      </c>
      <c r="L4" s="42" t="str">
        <f>HYPERLINK(SUBSTITUTE(Table2[[#This Row],[URL]],"help.chi.ac.uk/","help-live.chi.ac.uk/docs/"), SUBSTITUTE(Table2[[#This Row],[URL]],"help.chi.ac.uk/","help-live.chi.ac.uk/docs/"))</f>
        <v>https://help-live.chi.ac.uk/docs/change-registration</v>
      </c>
    </row>
    <row r="5" spans="1:12" ht="14.25" hidden="1" customHeight="1">
      <c r="A5" s="4" t="s">
        <v>67</v>
      </c>
      <c r="B5" s="7" t="s">
        <v>68</v>
      </c>
      <c r="C5" s="1" t="s">
        <v>63</v>
      </c>
      <c r="D5" s="1"/>
      <c r="E5" s="32" t="s">
        <v>58</v>
      </c>
      <c r="F5" s="1" t="s">
        <v>0</v>
      </c>
      <c r="G5" s="1"/>
      <c r="H5" s="1" t="s">
        <v>64</v>
      </c>
      <c r="I5" s="32" t="s">
        <v>60</v>
      </c>
      <c r="J5" s="1" t="s">
        <v>0</v>
      </c>
      <c r="K5" s="2">
        <v>45625</v>
      </c>
      <c r="L5" s="42" t="str">
        <f>HYPERLINK(SUBSTITUTE(Table2[[#This Row],[URL]],"help.chi.ac.uk/","help-live.chi.ac.uk/docs/"), SUBSTITUTE(Table2[[#This Row],[URL]],"help.chi.ac.uk/","help-live.chi.ac.uk/docs/"))</f>
        <v>https://help-live.chi.ac.uk/docs/module-coordinator-updates</v>
      </c>
    </row>
    <row r="6" spans="1:12" ht="14.25" hidden="1" customHeight="1">
      <c r="A6" s="4" t="s">
        <v>69</v>
      </c>
      <c r="B6" s="7" t="s">
        <v>70</v>
      </c>
      <c r="C6" s="1" t="s">
        <v>63</v>
      </c>
      <c r="D6" s="1"/>
      <c r="E6" s="32" t="s">
        <v>58</v>
      </c>
      <c r="F6" s="1" t="s">
        <v>0</v>
      </c>
      <c r="G6" s="1"/>
      <c r="H6" s="1" t="s">
        <v>64</v>
      </c>
      <c r="I6" s="32" t="s">
        <v>60</v>
      </c>
      <c r="J6" s="1" t="s">
        <v>0</v>
      </c>
      <c r="K6" s="2">
        <v>44869</v>
      </c>
      <c r="L6" s="42" t="str">
        <f>HYPERLINK(SUBSTITUTE(Table2[[#This Row],[URL]],"help.chi.ac.uk/","help-live.chi.ac.uk/docs/"), SUBSTITUTE(Table2[[#This Row],[URL]],"help.chi.ac.uk/","help-live.chi.ac.uk/docs/"))</f>
        <v>https://help-live.chi.ac.uk/docs/module-de-registration</v>
      </c>
    </row>
    <row r="7" spans="1:12" ht="14.25" hidden="1" customHeight="1">
      <c r="A7" s="4" t="s">
        <v>71</v>
      </c>
      <c r="B7" s="7" t="s">
        <v>72</v>
      </c>
      <c r="C7" s="1" t="s">
        <v>63</v>
      </c>
      <c r="D7" s="1"/>
      <c r="E7" s="32" t="s">
        <v>58</v>
      </c>
      <c r="F7" s="1" t="s">
        <v>0</v>
      </c>
      <c r="G7" s="1"/>
      <c r="H7" s="1" t="s">
        <v>64</v>
      </c>
      <c r="I7" s="32" t="s">
        <v>60</v>
      </c>
      <c r="J7" s="1" t="s">
        <v>0</v>
      </c>
      <c r="K7" s="2">
        <v>45625</v>
      </c>
      <c r="L7" s="42" t="str">
        <f>HYPERLINK(SUBSTITUTE(Table2[[#This Row],[URL]],"help.chi.ac.uk/","help-live.chi.ac.uk/docs/"), SUBSTITUTE(Table2[[#This Row],[URL]],"help.chi.ac.uk/","help-live.chi.ac.uk/docs/"))</f>
        <v>https://help-live.chi.ac.uk/docs/module-registration</v>
      </c>
    </row>
    <row r="8" spans="1:12" ht="14.25" hidden="1" customHeight="1">
      <c r="A8" s="4" t="s">
        <v>73</v>
      </c>
      <c r="B8" s="7" t="s">
        <v>74</v>
      </c>
      <c r="C8" s="1" t="s">
        <v>63</v>
      </c>
      <c r="D8" s="1" t="s">
        <v>57</v>
      </c>
      <c r="E8" s="32" t="s">
        <v>58</v>
      </c>
      <c r="F8" s="1" t="s">
        <v>0</v>
      </c>
      <c r="G8" s="1"/>
      <c r="H8" s="1" t="s">
        <v>75</v>
      </c>
      <c r="I8" s="32" t="s">
        <v>60</v>
      </c>
      <c r="J8" s="1" t="s">
        <v>0</v>
      </c>
      <c r="K8" s="2">
        <v>45625</v>
      </c>
      <c r="L8" s="42" t="str">
        <f>HYPERLINK(SUBSTITUTE(Table2[[#This Row],[URL]],"help.chi.ac.uk/","help-live.chi.ac.uk/docs/"), SUBSTITUTE(Table2[[#This Row],[URL]],"help.chi.ac.uk/","help-live.chi.ac.uk/docs/"))</f>
        <v>https://help-live.chi.ac.uk/docs/student-reports-chiview</v>
      </c>
    </row>
    <row r="9" spans="1:12" ht="14.25" hidden="1" customHeight="1">
      <c r="A9" s="4" t="s">
        <v>76</v>
      </c>
      <c r="B9" s="7" t="s">
        <v>77</v>
      </c>
      <c r="C9" s="1" t="s">
        <v>56</v>
      </c>
      <c r="D9" s="1" t="s">
        <v>57</v>
      </c>
      <c r="E9" s="32" t="s">
        <v>78</v>
      </c>
      <c r="F9" s="1" t="s">
        <v>1</v>
      </c>
      <c r="G9" s="1"/>
      <c r="H9" s="1"/>
      <c r="I9" s="32" t="s">
        <v>79</v>
      </c>
      <c r="J9" s="1" t="s">
        <v>14</v>
      </c>
      <c r="K9" s="2">
        <v>44755</v>
      </c>
      <c r="L9" s="42" t="str">
        <f>HYPERLINK(SUBSTITUTE(Table2[[#This Row],[URL]],"help.chi.ac.uk/","help-live.chi.ac.uk/docs/"), SUBSTITUTE(Table2[[#This Row],[URL]],"help.chi.ac.uk/","help-live.chi.ac.uk/docs/"))</f>
        <v>https://help-live.chi.ac.uk/docs/accessibility</v>
      </c>
    </row>
    <row r="10" spans="1:12" ht="14.25" customHeight="1">
      <c r="A10" s="4" t="s">
        <v>80</v>
      </c>
      <c r="B10" s="7" t="s">
        <v>81</v>
      </c>
      <c r="C10" s="1" t="s">
        <v>63</v>
      </c>
      <c r="D10" s="1"/>
      <c r="E10" s="32" t="s">
        <v>82</v>
      </c>
      <c r="F10" s="1" t="s">
        <v>1</v>
      </c>
      <c r="G10" s="1"/>
      <c r="H10" s="1"/>
      <c r="I10" s="32" t="s">
        <v>83</v>
      </c>
      <c r="J10" s="1" t="s">
        <v>84</v>
      </c>
      <c r="K10" s="2">
        <v>43627</v>
      </c>
      <c r="L10" s="42" t="str">
        <f>HYPERLINK(SUBSTITUTE(Table2[[#This Row],[URL]],"help.chi.ac.uk/","help-live.chi.ac.uk/docs/"), SUBSTITUTE(Table2[[#This Row],[URL]],"help.chi.ac.uk/","help-live.chi.ac.uk/docs/"))</f>
        <v>https://help-live.chi.ac.uk/docs/adding-element-chartgraph</v>
      </c>
    </row>
    <row r="11" spans="1:12" ht="14.25" hidden="1" customHeight="1">
      <c r="A11" s="4" t="s">
        <v>85</v>
      </c>
      <c r="B11" s="7" t="s">
        <v>86</v>
      </c>
      <c r="C11" s="1" t="s">
        <v>63</v>
      </c>
      <c r="D11" s="1" t="s">
        <v>57</v>
      </c>
      <c r="E11" s="1" t="s">
        <v>78</v>
      </c>
      <c r="F11" s="1" t="s">
        <v>1</v>
      </c>
      <c r="G11" s="1"/>
      <c r="H11" s="1"/>
      <c r="I11" s="1" t="s">
        <v>87</v>
      </c>
      <c r="J11" s="1" t="s">
        <v>84</v>
      </c>
      <c r="K11" s="2">
        <v>44949</v>
      </c>
      <c r="L11" s="42" t="str">
        <f>HYPERLINK(SUBSTITUTE(Table2[[#This Row],[URL]],"help.chi.ac.uk/","help-live.chi.ac.uk/docs/"), SUBSTITUTE(Table2[[#This Row],[URL]],"help.chi.ac.uk/","help-live.chi.ac.uk/docs/"))</f>
        <v>https://help-live.chi.ac.uk/docs/apple-accessibility-options</v>
      </c>
    </row>
    <row r="12" spans="1:12" ht="14.25" customHeight="1">
      <c r="A12" s="4" t="s">
        <v>88</v>
      </c>
      <c r="B12" s="7" t="s">
        <v>89</v>
      </c>
      <c r="C12" s="30" t="s">
        <v>56</v>
      </c>
      <c r="D12" s="1"/>
      <c r="E12" s="1" t="s">
        <v>82</v>
      </c>
      <c r="F12" s="1" t="s">
        <v>1</v>
      </c>
      <c r="G12" s="1"/>
      <c r="H12" s="1"/>
      <c r="I12" s="1" t="s">
        <v>87</v>
      </c>
      <c r="J12" s="1" t="s">
        <v>84</v>
      </c>
      <c r="K12" s="2">
        <v>44949</v>
      </c>
      <c r="L12" s="42" t="str">
        <f>HYPERLINK(SUBSTITUTE(Table2[[#This Row],[URL]],"help.chi.ac.uk/","help-live.chi.ac.uk/docs/"), SUBSTITUTE(Table2[[#This Row],[URL]],"help.chi.ac.uk/","help-live.chi.ac.uk/docs/"))</f>
        <v>https://help-live.chi.ac.uk/docs/assistive-technology-training-and-support</v>
      </c>
    </row>
    <row r="13" spans="1:12" ht="14.25" hidden="1" customHeight="1">
      <c r="A13" s="4" t="s">
        <v>90</v>
      </c>
      <c r="B13" s="7" t="s">
        <v>91</v>
      </c>
      <c r="C13" s="1" t="s">
        <v>63</v>
      </c>
      <c r="D13" s="1" t="s">
        <v>57</v>
      </c>
      <c r="E13" s="1" t="s">
        <v>78</v>
      </c>
      <c r="F13" s="1" t="s">
        <v>1</v>
      </c>
      <c r="G13" s="1"/>
      <c r="H13" s="1"/>
      <c r="I13" s="1" t="s">
        <v>87</v>
      </c>
      <c r="J13" s="1" t="s">
        <v>84</v>
      </c>
      <c r="K13" s="2">
        <v>44949</v>
      </c>
      <c r="L13" s="42" t="str">
        <f>HYPERLINK(SUBSTITUTE(Table2[[#This Row],[URL]],"help.chi.ac.uk/","help-live.chi.ac.uk/docs/"), SUBSTITUTE(Table2[[#This Row],[URL]],"help.chi.ac.uk/","help-live.chi.ac.uk/docs/"))</f>
        <v>https://help-live.chi.ac.uk/docs/built-accessibility-options-windows-ease-access-centre</v>
      </c>
    </row>
    <row r="14" spans="1:12" ht="14.25" hidden="1" customHeight="1">
      <c r="A14" s="4" t="s">
        <v>92</v>
      </c>
      <c r="B14" s="7" t="s">
        <v>93</v>
      </c>
      <c r="C14" s="1" t="s">
        <v>63</v>
      </c>
      <c r="D14" s="1" t="s">
        <v>57</v>
      </c>
      <c r="E14" s="32" t="s">
        <v>78</v>
      </c>
      <c r="F14" s="1" t="s">
        <v>1</v>
      </c>
      <c r="G14" s="1"/>
      <c r="H14" s="1"/>
      <c r="I14" s="32" t="s">
        <v>94</v>
      </c>
      <c r="J14" s="1" t="s">
        <v>95</v>
      </c>
      <c r="K14" s="2">
        <v>44175</v>
      </c>
      <c r="L14" s="42" t="str">
        <f>HYPERLINK(SUBSTITUTE(Table2[[#This Row],[URL]],"help.chi.ac.uk/","help-live.chi.ac.uk/docs/"), SUBSTITUTE(Table2[[#This Row],[URL]],"help.chi.ac.uk/","help-live.chi.ac.uk/docs/"))</f>
        <v>https://help-live.chi.ac.uk/docs/creating-accessible-images-using-alt-text</v>
      </c>
    </row>
    <row r="15" spans="1:12" ht="14.25" hidden="1" customHeight="1">
      <c r="A15" s="4" t="s">
        <v>96</v>
      </c>
      <c r="B15" s="7" t="s">
        <v>97</v>
      </c>
      <c r="C15" s="30" t="s">
        <v>56</v>
      </c>
      <c r="D15" s="1" t="s">
        <v>57</v>
      </c>
      <c r="E15" s="1" t="s">
        <v>98</v>
      </c>
      <c r="F15" s="1" t="s">
        <v>1</v>
      </c>
      <c r="G15" s="1"/>
      <c r="H15" s="1"/>
      <c r="I15" s="1" t="s">
        <v>87</v>
      </c>
      <c r="J15" s="1" t="s">
        <v>99</v>
      </c>
      <c r="K15" s="2">
        <v>45744</v>
      </c>
      <c r="L15" s="42" t="str">
        <f>HYPERLINK(SUBSTITUTE(Table2[[#This Row],[URL]],"help.chi.ac.uk/","help-live.chi.ac.uk/docs/"), SUBSTITUTE(Table2[[#This Row],[URL]],"help.chi.ac.uk/","help-live.chi.ac.uk/docs/"))</f>
        <v>https://help-live.chi.ac.uk/docs/disability-and-dyslexia-service</v>
      </c>
    </row>
    <row r="16" spans="1:12" ht="14.25" hidden="1" customHeight="1">
      <c r="A16" s="4" t="s">
        <v>100</v>
      </c>
      <c r="B16" s="7" t="s">
        <v>101</v>
      </c>
      <c r="C16" s="1" t="s">
        <v>63</v>
      </c>
      <c r="D16" s="1"/>
      <c r="E16" s="1" t="s">
        <v>58</v>
      </c>
      <c r="F16" s="1" t="s">
        <v>1</v>
      </c>
      <c r="G16" s="1"/>
      <c r="H16" s="1"/>
      <c r="I16" s="1" t="s">
        <v>87</v>
      </c>
      <c r="J16" s="1" t="s">
        <v>99</v>
      </c>
      <c r="K16" s="2">
        <v>45001</v>
      </c>
      <c r="L16" s="42" t="str">
        <f>HYPERLINK(SUBSTITUTE(Table2[[#This Row],[URL]],"help.chi.ac.uk/","help-live.chi.ac.uk/docs/"), SUBSTITUTE(Table2[[#This Row],[URL]],"help.chi.ac.uk/","help-live.chi.ac.uk/docs/"))</f>
        <v>https://help-live.chi.ac.uk/docs/disability-and-dyslexia-support</v>
      </c>
    </row>
    <row r="17" spans="1:12" ht="14.25" hidden="1" customHeight="1">
      <c r="A17" s="4" t="s">
        <v>102</v>
      </c>
      <c r="B17" s="7" t="s">
        <v>103</v>
      </c>
      <c r="C17" s="1" t="s">
        <v>63</v>
      </c>
      <c r="D17" s="1" t="s">
        <v>57</v>
      </c>
      <c r="E17" s="32" t="s">
        <v>78</v>
      </c>
      <c r="F17" s="1" t="s">
        <v>1</v>
      </c>
      <c r="G17" s="1"/>
      <c r="H17" s="1"/>
      <c r="I17" s="32" t="s">
        <v>94</v>
      </c>
      <c r="J17" s="1" t="s">
        <v>84</v>
      </c>
      <c r="K17" s="2">
        <v>43558</v>
      </c>
      <c r="L17" s="42" t="str">
        <f>HYPERLINK(SUBSTITUTE(Table2[[#This Row],[URL]],"help.chi.ac.uk/","help-live.chi.ac.uk/docs/"), SUBSTITUTE(Table2[[#This Row],[URL]],"help.chi.ac.uk/","help-live.chi.ac.uk/docs/"))</f>
        <v>https://help-live.chi.ac.uk/docs/if-youre-working-someone-whos-hearing-impaired</v>
      </c>
    </row>
    <row r="18" spans="1:12" ht="14.25" hidden="1" customHeight="1">
      <c r="A18" s="4" t="s">
        <v>104</v>
      </c>
      <c r="B18" s="7" t="s">
        <v>105</v>
      </c>
      <c r="C18" s="1" t="s">
        <v>63</v>
      </c>
      <c r="D18" s="1" t="s">
        <v>57</v>
      </c>
      <c r="E18" s="32" t="s">
        <v>78</v>
      </c>
      <c r="F18" s="1" t="s">
        <v>1</v>
      </c>
      <c r="G18" s="1"/>
      <c r="H18" s="1"/>
      <c r="I18" s="32" t="s">
        <v>94</v>
      </c>
      <c r="J18" s="1" t="s">
        <v>84</v>
      </c>
      <c r="K18" s="2">
        <v>43558</v>
      </c>
      <c r="L18" s="42" t="str">
        <f>HYPERLINK(SUBSTITUTE(Table2[[#This Row],[URL]],"help.chi.ac.uk/","help-live.chi.ac.uk/docs/"), SUBSTITUTE(Table2[[#This Row],[URL]],"help.chi.ac.uk/","help-live.chi.ac.uk/docs/"))</f>
        <v>https://help-live.chi.ac.uk/docs/if-youre-working-someone-whos-visually-impaired</v>
      </c>
    </row>
    <row r="19" spans="1:12" ht="14.25" customHeight="1">
      <c r="A19" s="4" t="s">
        <v>106</v>
      </c>
      <c r="B19" s="7" t="s">
        <v>107</v>
      </c>
      <c r="C19" s="1" t="s">
        <v>63</v>
      </c>
      <c r="D19" s="1"/>
      <c r="E19" s="1" t="s">
        <v>82</v>
      </c>
      <c r="F19" s="1" t="s">
        <v>1</v>
      </c>
      <c r="G19" s="1"/>
      <c r="H19" s="1"/>
      <c r="I19" s="1" t="s">
        <v>87</v>
      </c>
      <c r="J19" s="1" t="s">
        <v>84</v>
      </c>
      <c r="K19" s="2">
        <v>44949</v>
      </c>
      <c r="L19" s="42" t="str">
        <f>HYPERLINK(SUBSTITUTE(Table2[[#This Row],[URL]],"help.chi.ac.uk/","help-live.chi.ac.uk/docs/"), SUBSTITUTE(Table2[[#This Row],[URL]],"help.chi.ac.uk/","help-live.chi.ac.uk/docs/"))</f>
        <v>https://help-live.chi.ac.uk/docs/inspiration-mind-mapping</v>
      </c>
    </row>
    <row r="20" spans="1:12" ht="14.25" hidden="1" customHeight="1">
      <c r="A20" s="4" t="s">
        <v>108</v>
      </c>
      <c r="B20" s="7" t="s">
        <v>109</v>
      </c>
      <c r="C20" s="1" t="s">
        <v>63</v>
      </c>
      <c r="D20" s="1" t="s">
        <v>57</v>
      </c>
      <c r="E20" s="32" t="s">
        <v>78</v>
      </c>
      <c r="F20" s="1" t="s">
        <v>1</v>
      </c>
      <c r="G20" s="1"/>
      <c r="H20" s="1"/>
      <c r="I20" s="32" t="s">
        <v>110</v>
      </c>
      <c r="J20" s="1" t="s">
        <v>95</v>
      </c>
      <c r="K20" s="2">
        <v>44568</v>
      </c>
      <c r="L20" s="42" t="str">
        <f>HYPERLINK(SUBSTITUTE(Table2[[#This Row],[URL]],"help.chi.ac.uk/","help-live.chi.ac.uk/docs/"), SUBSTITUTE(Table2[[#This Row],[URL]],"help.chi.ac.uk/","help-live.chi.ac.uk/docs/"))</f>
        <v>https://help-live.chi.ac.uk/docs/microsoft-immersive-reader-accessibility-tool</v>
      </c>
    </row>
    <row r="21" spans="1:12" ht="14.25" hidden="1" customHeight="1">
      <c r="A21" s="4" t="s">
        <v>111</v>
      </c>
      <c r="B21" s="7" t="s">
        <v>112</v>
      </c>
      <c r="C21" s="1" t="s">
        <v>63</v>
      </c>
      <c r="D21" s="1"/>
      <c r="E21" s="32" t="s">
        <v>58</v>
      </c>
      <c r="F21" s="1" t="s">
        <v>1</v>
      </c>
      <c r="G21" s="1"/>
      <c r="H21" s="1"/>
      <c r="I21" s="32" t="s">
        <v>79</v>
      </c>
      <c r="J21" s="1" t="s">
        <v>14</v>
      </c>
      <c r="K21" s="2">
        <v>45744</v>
      </c>
      <c r="L21" s="42" t="str">
        <f>HYPERLINK(SUBSTITUTE(Table2[[#This Row],[URL]],"help.chi.ac.uk/","help-live.chi.ac.uk/docs/"), SUBSTITUTE(Table2[[#This Row],[URL]],"help.chi.ac.uk/","help-live.chi.ac.uk/docs/"))</f>
        <v>https://help-live.chi.ac.uk/docs/screening-specific-learning-differences-such-dyslexia-and-dyspraxia</v>
      </c>
    </row>
    <row r="22" spans="1:12" ht="14.25" customHeight="1">
      <c r="A22" s="4" t="s">
        <v>113</v>
      </c>
      <c r="B22" s="7" t="s">
        <v>114</v>
      </c>
      <c r="C22" s="1" t="s">
        <v>63</v>
      </c>
      <c r="D22" s="1"/>
      <c r="E22" s="1" t="s">
        <v>82</v>
      </c>
      <c r="F22" s="1" t="s">
        <v>1</v>
      </c>
      <c r="G22" s="1"/>
      <c r="H22" s="1"/>
      <c r="I22" s="1" t="s">
        <v>87</v>
      </c>
      <c r="J22" s="1" t="s">
        <v>84</v>
      </c>
      <c r="K22" s="2">
        <v>45342</v>
      </c>
      <c r="L22" s="42" t="str">
        <f>HYPERLINK(SUBSTITUTE(Table2[[#This Row],[URL]],"help.chi.ac.uk/","help-live.chi.ac.uk/docs/"), SUBSTITUTE(Table2[[#This Row],[URL]],"help.chi.ac.uk/","help-live.chi.ac.uk/docs/"))</f>
        <v>https://help-live.chi.ac.uk/docs/sensusaccess</v>
      </c>
    </row>
    <row r="23" spans="1:12" ht="14.25" customHeight="1">
      <c r="A23" s="4" t="s">
        <v>115</v>
      </c>
      <c r="B23" s="7" t="s">
        <v>116</v>
      </c>
      <c r="C23" s="1" t="s">
        <v>63</v>
      </c>
      <c r="D23" s="1"/>
      <c r="E23" s="1" t="s">
        <v>82</v>
      </c>
      <c r="F23" s="1" t="s">
        <v>1</v>
      </c>
      <c r="G23" s="1"/>
      <c r="H23" s="1"/>
      <c r="I23" s="1" t="s">
        <v>87</v>
      </c>
      <c r="J23" s="1" t="s">
        <v>84</v>
      </c>
      <c r="K23" s="2">
        <v>44949</v>
      </c>
      <c r="L23" s="42" t="str">
        <f>HYPERLINK(SUBSTITUTE(Table2[[#This Row],[URL]],"help.chi.ac.uk/","help-live.chi.ac.uk/docs/"), SUBSTITUTE(Table2[[#This Row],[URL]],"help.chi.ac.uk/","help-live.chi.ac.uk/docs/"))</f>
        <v>https://help-live.chi.ac.uk/docs/texthelp-read-write</v>
      </c>
    </row>
    <row r="24" spans="1:12" ht="14.25" hidden="1" customHeight="1">
      <c r="A24" s="4" t="s">
        <v>117</v>
      </c>
      <c r="B24" s="7" t="s">
        <v>118</v>
      </c>
      <c r="C24" s="1" t="s">
        <v>63</v>
      </c>
      <c r="D24" s="1" t="s">
        <v>57</v>
      </c>
      <c r="E24" s="32" t="s">
        <v>78</v>
      </c>
      <c r="F24" s="1" t="s">
        <v>1</v>
      </c>
      <c r="G24" s="1"/>
      <c r="H24" s="1"/>
      <c r="I24" s="32" t="s">
        <v>94</v>
      </c>
      <c r="J24" s="1" t="s">
        <v>95</v>
      </c>
      <c r="K24" s="2">
        <v>44169</v>
      </c>
      <c r="L24" s="42" t="str">
        <f>HYPERLINK(SUBSTITUTE(Table2[[#This Row],[URL]],"help.chi.ac.uk/","help-live.chi.ac.uk/docs/"), SUBSTITUTE(Table2[[#This Row],[URL]],"help.chi.ac.uk/","help-live.chi.ac.uk/docs/"))</f>
        <v>https://help-live.chi.ac.uk/docs/working-someone-autistic-spectrum</v>
      </c>
    </row>
    <row r="25" spans="1:12" ht="14.25" hidden="1" customHeight="1">
      <c r="A25" s="4" t="s">
        <v>119</v>
      </c>
      <c r="B25" s="7" t="s">
        <v>120</v>
      </c>
      <c r="C25" s="1" t="s">
        <v>63</v>
      </c>
      <c r="D25" s="1" t="s">
        <v>57</v>
      </c>
      <c r="E25" s="32" t="s">
        <v>78</v>
      </c>
      <c r="F25" s="1" t="s">
        <v>1</v>
      </c>
      <c r="G25" s="1"/>
      <c r="H25" s="1"/>
      <c r="I25" s="32" t="s">
        <v>94</v>
      </c>
      <c r="J25" s="1" t="s">
        <v>95</v>
      </c>
      <c r="K25" s="2">
        <v>45336</v>
      </c>
      <c r="L25" s="42" t="str">
        <f>HYPERLINK(SUBSTITUTE(Table2[[#This Row],[URL]],"help.chi.ac.uk/","help-live.chi.ac.uk/docs/"), SUBSTITUTE(Table2[[#This Row],[URL]],"help.chi.ac.uk/","help-live.chi.ac.uk/docs/"))</f>
        <v>https://help-live.chi.ac.uk/docs/working-someone-who-deaf-or-hard-hearing</v>
      </c>
    </row>
    <row r="26" spans="1:12" ht="14.25" hidden="1" customHeight="1">
      <c r="A26" s="4" t="s">
        <v>121</v>
      </c>
      <c r="B26" s="7" t="s">
        <v>122</v>
      </c>
      <c r="C26" s="1" t="s">
        <v>63</v>
      </c>
      <c r="D26" s="1" t="s">
        <v>57</v>
      </c>
      <c r="E26" s="32" t="s">
        <v>78</v>
      </c>
      <c r="F26" s="1" t="s">
        <v>1</v>
      </c>
      <c r="G26" s="1"/>
      <c r="H26" s="1"/>
      <c r="I26" s="32" t="s">
        <v>94</v>
      </c>
      <c r="J26" s="1" t="s">
        <v>95</v>
      </c>
      <c r="K26" s="2">
        <v>44169</v>
      </c>
      <c r="L26" s="42" t="str">
        <f>HYPERLINK(SUBSTITUTE(Table2[[#This Row],[URL]],"help.chi.ac.uk/","help-live.chi.ac.uk/docs/"), SUBSTITUTE(Table2[[#This Row],[URL]],"help.chi.ac.uk/","help-live.chi.ac.uk/docs/"))</f>
        <v>https://help-live.chi.ac.uk/docs/working-someone-physical-or-motor-disability</v>
      </c>
    </row>
    <row r="27" spans="1:12" ht="14.25" hidden="1" customHeight="1">
      <c r="A27" s="4" t="s">
        <v>123</v>
      </c>
      <c r="B27" s="7" t="s">
        <v>124</v>
      </c>
      <c r="C27" s="1" t="s">
        <v>63</v>
      </c>
      <c r="D27" s="1" t="s">
        <v>57</v>
      </c>
      <c r="E27" s="32" t="s">
        <v>78</v>
      </c>
      <c r="F27" s="1" t="s">
        <v>1</v>
      </c>
      <c r="G27" s="1"/>
      <c r="H27" s="1"/>
      <c r="I27" s="32" t="s">
        <v>94</v>
      </c>
      <c r="J27" s="1" t="s">
        <v>95</v>
      </c>
      <c r="K27" s="2">
        <v>44169</v>
      </c>
      <c r="L27" s="42" t="str">
        <f>HYPERLINK(SUBSTITUTE(Table2[[#This Row],[URL]],"help.chi.ac.uk/","help-live.chi.ac.uk/docs/"), SUBSTITUTE(Table2[[#This Row],[URL]],"help.chi.ac.uk/","help-live.chi.ac.uk/docs/"))</f>
        <v>https://help-live.chi.ac.uk/docs/working-someone-visual-impairment</v>
      </c>
    </row>
    <row r="28" spans="1:12" ht="14.25" hidden="1" customHeight="1">
      <c r="A28" s="4" t="s">
        <v>125</v>
      </c>
      <c r="B28" s="7" t="s">
        <v>126</v>
      </c>
      <c r="C28" s="1" t="s">
        <v>63</v>
      </c>
      <c r="D28" s="1" t="s">
        <v>57</v>
      </c>
      <c r="E28" s="32" t="s">
        <v>78</v>
      </c>
      <c r="F28" s="1" t="s">
        <v>1</v>
      </c>
      <c r="G28" s="1"/>
      <c r="H28" s="1"/>
      <c r="I28" s="32" t="s">
        <v>94</v>
      </c>
      <c r="J28" s="1" t="s">
        <v>95</v>
      </c>
      <c r="K28" s="2">
        <v>44169</v>
      </c>
      <c r="L28" s="42" t="str">
        <f>HYPERLINK(SUBSTITUTE(Table2[[#This Row],[URL]],"help.chi.ac.uk/","help-live.chi.ac.uk/docs/"), SUBSTITUTE(Table2[[#This Row],[URL]],"help.chi.ac.uk/","help-live.chi.ac.uk/docs/"))</f>
        <v>https://help-live.chi.ac.uk/docs/working-someone-anxiety</v>
      </c>
    </row>
    <row r="29" spans="1:12" ht="14.25" hidden="1" customHeight="1">
      <c r="A29" s="4" t="s">
        <v>127</v>
      </c>
      <c r="B29" s="7" t="s">
        <v>128</v>
      </c>
      <c r="C29" s="1" t="s">
        <v>63</v>
      </c>
      <c r="D29" s="1" t="s">
        <v>57</v>
      </c>
      <c r="E29" s="32" t="s">
        <v>78</v>
      </c>
      <c r="F29" s="1" t="s">
        <v>1</v>
      </c>
      <c r="G29" s="1"/>
      <c r="H29" s="1"/>
      <c r="I29" s="32" t="s">
        <v>94</v>
      </c>
      <c r="J29" s="1" t="s">
        <v>95</v>
      </c>
      <c r="K29" s="2">
        <v>44169</v>
      </c>
      <c r="L29" s="42" t="str">
        <f>HYPERLINK(SUBSTITUTE(Table2[[#This Row],[URL]],"help.chi.ac.uk/","help-live.chi.ac.uk/docs/"), SUBSTITUTE(Table2[[#This Row],[URL]],"help.chi.ac.uk/","help-live.chi.ac.uk/docs/"))</f>
        <v>https://help-live.chi.ac.uk/docs/working-someone-dyslexia</v>
      </c>
    </row>
    <row r="30" spans="1:12" ht="14.25" hidden="1" customHeight="1">
      <c r="A30" s="4" t="s">
        <v>129</v>
      </c>
      <c r="B30" s="7" t="s">
        <v>130</v>
      </c>
      <c r="C30" s="1" t="s">
        <v>63</v>
      </c>
      <c r="D30" s="1" t="s">
        <v>57</v>
      </c>
      <c r="E30" s="1" t="s">
        <v>131</v>
      </c>
      <c r="F30" s="1" t="s">
        <v>2</v>
      </c>
      <c r="G30" s="1"/>
      <c r="H30" s="1"/>
      <c r="I30" s="1" t="s">
        <v>87</v>
      </c>
      <c r="J30" s="1" t="s">
        <v>15</v>
      </c>
      <c r="K30" s="2">
        <v>44949</v>
      </c>
      <c r="L30" s="42" t="str">
        <f>HYPERLINK(SUBSTITUTE(Table2[[#This Row],[URL]],"help.chi.ac.uk/","help-live.chi.ac.uk/docs/"), SUBSTITUTE(Table2[[#This Row],[URL]],"help.chi.ac.uk/","help-live.chi.ac.uk/docs/"))</f>
        <v>https://help-live.chi.ac.uk/docs/sharing-your-calendar</v>
      </c>
    </row>
    <row r="31" spans="1:12" ht="14.25" hidden="1" customHeight="1">
      <c r="A31" s="4" t="s">
        <v>132</v>
      </c>
      <c r="B31" s="7" t="s">
        <v>133</v>
      </c>
      <c r="C31" s="1" t="s">
        <v>63</v>
      </c>
      <c r="D31" s="1" t="s">
        <v>57</v>
      </c>
      <c r="E31" s="1" t="s">
        <v>131</v>
      </c>
      <c r="F31" s="1" t="s">
        <v>2</v>
      </c>
      <c r="G31" s="1"/>
      <c r="H31" s="1"/>
      <c r="I31" s="1" t="s">
        <v>87</v>
      </c>
      <c r="J31" s="1" t="s">
        <v>15</v>
      </c>
      <c r="K31" s="2">
        <v>44949</v>
      </c>
      <c r="L31" s="42" t="str">
        <f>HYPERLINK(SUBSTITUTE(Table2[[#This Row],[URL]],"help.chi.ac.uk/","help-live.chi.ac.uk/docs/"), SUBSTITUTE(Table2[[#This Row],[URL]],"help.chi.ac.uk/","help-live.chi.ac.uk/docs/"))</f>
        <v>https://help-live.chi.ac.uk/docs/sharing-your-calendar-office-365</v>
      </c>
    </row>
    <row r="32" spans="1:12" ht="14.25" hidden="1" customHeight="1">
      <c r="A32" s="4" t="s">
        <v>134</v>
      </c>
      <c r="B32" s="7" t="s">
        <v>135</v>
      </c>
      <c r="C32" s="1" t="s">
        <v>63</v>
      </c>
      <c r="D32" s="1" t="s">
        <v>57</v>
      </c>
      <c r="E32" s="1" t="s">
        <v>131</v>
      </c>
      <c r="F32" s="1" t="s">
        <v>2</v>
      </c>
      <c r="G32" s="1"/>
      <c r="H32" s="1"/>
      <c r="I32" s="1" t="s">
        <v>87</v>
      </c>
      <c r="J32" s="1" t="s">
        <v>15</v>
      </c>
      <c r="K32" s="2">
        <v>44949</v>
      </c>
      <c r="L32" s="42" t="str">
        <f>HYPERLINK(SUBSTITUTE(Table2[[#This Row],[URL]],"help.chi.ac.uk/","help-live.chi.ac.uk/docs/"), SUBSTITUTE(Table2[[#This Row],[URL]],"help.chi.ac.uk/","help-live.chi.ac.uk/docs/"))</f>
        <v>https://help-live.chi.ac.uk/docs/sharing-your-calendar-outlook</v>
      </c>
    </row>
    <row r="33" spans="1:12" ht="14.25" customHeight="1">
      <c r="A33" s="4" t="s">
        <v>136</v>
      </c>
      <c r="B33" s="7" t="s">
        <v>137</v>
      </c>
      <c r="C33" s="1" t="s">
        <v>63</v>
      </c>
      <c r="D33" s="1"/>
      <c r="E33" s="32" t="s">
        <v>82</v>
      </c>
      <c r="F33" s="1" t="s">
        <v>4</v>
      </c>
      <c r="G33" s="10"/>
      <c r="H33" s="1"/>
      <c r="I33" s="1" t="s">
        <v>87</v>
      </c>
      <c r="J33" s="1" t="s">
        <v>14</v>
      </c>
      <c r="K33" s="2">
        <v>45617</v>
      </c>
      <c r="L33" s="42" t="str">
        <f>HYPERLINK(SUBSTITUTE(Table2[[#This Row],[URL]],"help.chi.ac.uk/","help-live.chi.ac.uk/docs/"), SUBSTITUTE(Table2[[#This Row],[URL]],"help.chi.ac.uk/","help-live.chi.ac.uk/docs/"))</f>
        <v>https://help-live.chi.ac.uk/docs/emailing-centralised-groups-or-all-staff-all-students</v>
      </c>
    </row>
    <row r="34" spans="1:12" ht="14.25" customHeight="1">
      <c r="A34" s="4" t="s">
        <v>138</v>
      </c>
      <c r="B34" s="7" t="s">
        <v>139</v>
      </c>
      <c r="C34" s="1" t="s">
        <v>63</v>
      </c>
      <c r="D34" s="1"/>
      <c r="E34" s="32" t="s">
        <v>82</v>
      </c>
      <c r="F34" s="1" t="s">
        <v>4</v>
      </c>
      <c r="G34" s="10"/>
      <c r="H34" s="1"/>
      <c r="I34" s="1" t="s">
        <v>87</v>
      </c>
      <c r="J34" s="1" t="s">
        <v>14</v>
      </c>
      <c r="K34" s="2">
        <v>44949</v>
      </c>
      <c r="L34" s="42" t="str">
        <f>HYPERLINK(SUBSTITUTE(Table2[[#This Row],[URL]],"help.chi.ac.uk/","help-live.chi.ac.uk/docs/"), SUBSTITUTE(Table2[[#This Row],[URL]],"help.chi.ac.uk/","help-live.chi.ac.uk/docs/"))</f>
        <v>https://help-live.chi.ac.uk/docs/emailing-centralised-staff-groups</v>
      </c>
    </row>
    <row r="35" spans="1:12" ht="14.25" customHeight="1">
      <c r="A35" s="4" t="s">
        <v>140</v>
      </c>
      <c r="B35" s="7" t="s">
        <v>141</v>
      </c>
      <c r="C35" s="1" t="s">
        <v>63</v>
      </c>
      <c r="D35" s="1"/>
      <c r="E35" s="32" t="s">
        <v>82</v>
      </c>
      <c r="F35" s="1" t="s">
        <v>4</v>
      </c>
      <c r="G35" s="1"/>
      <c r="H35" s="1"/>
      <c r="I35" s="32" t="s">
        <v>142</v>
      </c>
      <c r="J35" s="1" t="s">
        <v>14</v>
      </c>
      <c r="K35" s="2">
        <v>44063</v>
      </c>
      <c r="L35" s="42" t="str">
        <f>HYPERLINK(SUBSTITUTE(Table2[[#This Row],[URL]],"help.chi.ac.uk/","help-live.chi.ac.uk/docs/"), SUBSTITUTE(Table2[[#This Row],[URL]],"help.chi.ac.uk/","help-live.chi.ac.uk/docs/"))</f>
        <v>https://help-live.chi.ac.uk/docs/error-outlook-desktop-cannot-expand-folder</v>
      </c>
    </row>
    <row r="36" spans="1:12" ht="14.25" customHeight="1">
      <c r="A36" s="4" t="s">
        <v>143</v>
      </c>
      <c r="B36" s="7" t="s">
        <v>144</v>
      </c>
      <c r="C36" s="1" t="s">
        <v>63</v>
      </c>
      <c r="D36" s="1"/>
      <c r="E36" s="32" t="s">
        <v>82</v>
      </c>
      <c r="F36" s="1" t="s">
        <v>4</v>
      </c>
      <c r="G36" s="1"/>
      <c r="H36" s="1"/>
      <c r="I36" s="1" t="s">
        <v>87</v>
      </c>
      <c r="J36" s="1" t="s">
        <v>14</v>
      </c>
      <c r="K36" s="2">
        <v>44949</v>
      </c>
      <c r="L36" s="42" t="str">
        <f>HYPERLINK(SUBSTITUTE(Table2[[#This Row],[URL]],"help.chi.ac.uk/","help-live.chi.ac.uk/docs/"), SUBSTITUTE(Table2[[#This Row],[URL]],"help.chi.ac.uk/","help-live.chi.ac.uk/docs/"))</f>
        <v>https://help-live.chi.ac.uk/docs/how-send-personal-data-securely-using-email-encryption</v>
      </c>
    </row>
    <row r="37" spans="1:12" ht="14.25" customHeight="1">
      <c r="A37" s="30" t="s">
        <v>145</v>
      </c>
      <c r="B37" s="33" t="s">
        <v>146</v>
      </c>
      <c r="C37" s="30" t="s">
        <v>63</v>
      </c>
      <c r="D37" s="30"/>
      <c r="E37" s="32" t="s">
        <v>82</v>
      </c>
      <c r="F37" s="30" t="s">
        <v>4</v>
      </c>
      <c r="G37" s="30"/>
      <c r="H37" s="30" t="s">
        <v>87</v>
      </c>
      <c r="I37" s="30" t="s">
        <v>87</v>
      </c>
      <c r="J37" s="30" t="s">
        <v>15</v>
      </c>
      <c r="K37" s="11">
        <v>45839</v>
      </c>
      <c r="L37" s="42" t="str">
        <f>HYPERLINK(SUBSTITUTE(Table2[[#This Row],[URL]],"help.chi.ac.uk/","help-live.chi.ac.uk/docs/"), SUBSTITUTE(Table2[[#This Row],[URL]],"help.chi.ac.uk/","help-live.chi.ac.uk/docs/"))</f>
        <v>https://help-live.chi.ac.uk/docs/how-update-or-change-your-office-365-account-time-zone</v>
      </c>
    </row>
    <row r="38" spans="1:12" ht="14.25" customHeight="1">
      <c r="A38" s="4" t="s">
        <v>147</v>
      </c>
      <c r="B38" s="7" t="s">
        <v>148</v>
      </c>
      <c r="C38" s="1" t="s">
        <v>63</v>
      </c>
      <c r="D38" s="1"/>
      <c r="E38" s="32" t="s">
        <v>82</v>
      </c>
      <c r="F38" s="1" t="s">
        <v>4</v>
      </c>
      <c r="G38" s="1"/>
      <c r="H38" s="1"/>
      <c r="I38" s="32" t="s">
        <v>110</v>
      </c>
      <c r="J38" s="1" t="s">
        <v>15</v>
      </c>
      <c r="K38" s="2">
        <v>43558</v>
      </c>
      <c r="L38" s="42" t="str">
        <f>HYPERLINK(SUBSTITUTE(Table2[[#This Row],[URL]],"help.chi.ac.uk/","help-live.chi.ac.uk/docs/"), SUBSTITUTE(Table2[[#This Row],[URL]],"help.chi.ac.uk/","help-live.chi.ac.uk/docs/"))</f>
        <v>https://help-live.chi.ac.uk/docs/make-bcc-available-when-emailing</v>
      </c>
    </row>
    <row r="39" spans="1:12" ht="14.25" customHeight="1">
      <c r="A39" s="30" t="s">
        <v>149</v>
      </c>
      <c r="B39" s="33" t="s">
        <v>150</v>
      </c>
      <c r="C39" s="30" t="s">
        <v>63</v>
      </c>
      <c r="D39" s="30"/>
      <c r="E39" s="32" t="s">
        <v>82</v>
      </c>
      <c r="F39" s="30" t="s">
        <v>4</v>
      </c>
      <c r="G39" s="30"/>
      <c r="H39" s="30" t="s">
        <v>87</v>
      </c>
      <c r="I39" s="30" t="s">
        <v>87</v>
      </c>
      <c r="J39" s="30" t="s">
        <v>15</v>
      </c>
      <c r="K39" s="11">
        <v>45839</v>
      </c>
      <c r="L39" s="42" t="str">
        <f>HYPERLINK(SUBSTITUTE(Table2[[#This Row],[URL]],"help.chi.ac.uk/","help-live.chi.ac.uk/docs/"), SUBSTITUTE(Table2[[#This Row],[URL]],"help.chi.ac.uk/","help-live.chi.ac.uk/docs/"))</f>
        <v>https://help-live.chi.ac.uk/docs/managing-another-users-mailbox-generic-or-shared-mailbox-outlook</v>
      </c>
    </row>
    <row r="40" spans="1:12" ht="14.25" customHeight="1">
      <c r="A40" s="4" t="s">
        <v>151</v>
      </c>
      <c r="B40" s="7" t="s">
        <v>152</v>
      </c>
      <c r="C40" s="1" t="s">
        <v>63</v>
      </c>
      <c r="D40" s="1"/>
      <c r="E40" s="32" t="s">
        <v>82</v>
      </c>
      <c r="F40" s="1" t="s">
        <v>4</v>
      </c>
      <c r="G40" s="1"/>
      <c r="H40" s="1"/>
      <c r="I40" s="32" t="s">
        <v>79</v>
      </c>
      <c r="J40" s="1" t="s">
        <v>14</v>
      </c>
      <c r="K40" s="2">
        <v>45405</v>
      </c>
      <c r="L40" s="42" t="str">
        <f>HYPERLINK(SUBSTITUTE(Table2[[#This Row],[URL]],"help.chi.ac.uk/","help-live.chi.ac.uk/docs/"), SUBSTITUTE(Table2[[#This Row],[URL]],"help.chi.ac.uk/","help-live.chi.ac.uk/docs/"))</f>
        <v>https://help-live.chi.ac.uk/docs/managing-permissions-your-shared-mailbox</v>
      </c>
    </row>
    <row r="41" spans="1:12" ht="14.25" customHeight="1">
      <c r="A41" s="4" t="s">
        <v>153</v>
      </c>
      <c r="B41" s="7" t="s">
        <v>154</v>
      </c>
      <c r="C41" s="1" t="s">
        <v>63</v>
      </c>
      <c r="D41" s="1"/>
      <c r="E41" s="32" t="s">
        <v>82</v>
      </c>
      <c r="F41" s="1" t="s">
        <v>4</v>
      </c>
      <c r="G41" s="1"/>
      <c r="H41" s="1"/>
      <c r="I41" s="32" t="s">
        <v>83</v>
      </c>
      <c r="J41" s="1" t="s">
        <v>84</v>
      </c>
      <c r="K41" s="2">
        <v>45253</v>
      </c>
      <c r="L41" s="42" t="str">
        <f>HYPERLINK(SUBSTITUTE(Table2[[#This Row],[URL]],"help.chi.ac.uk/","help-live.chi.ac.uk/docs/"), SUBSTITUTE(Table2[[#This Row],[URL]],"help.chi.ac.uk/","help-live.chi.ac.uk/docs/"))</f>
        <v>https://help-live.chi.ac.uk/docs/outlook-managing-your-emails</v>
      </c>
    </row>
    <row r="42" spans="1:12" ht="14.25" hidden="1" customHeight="1">
      <c r="A42" s="4" t="s">
        <v>155</v>
      </c>
      <c r="B42" s="7" t="s">
        <v>156</v>
      </c>
      <c r="C42" s="1" t="s">
        <v>56</v>
      </c>
      <c r="D42" s="1" t="s">
        <v>57</v>
      </c>
      <c r="E42" s="32" t="s">
        <v>131</v>
      </c>
      <c r="F42" s="1" t="s">
        <v>4</v>
      </c>
      <c r="G42" s="1"/>
      <c r="H42" s="1"/>
      <c r="I42" s="32" t="s">
        <v>79</v>
      </c>
      <c r="J42" s="1" t="s">
        <v>14</v>
      </c>
      <c r="K42" s="2">
        <v>45617</v>
      </c>
      <c r="L42" s="42" t="str">
        <f>HYPERLINK(SUBSTITUTE(Table2[[#This Row],[URL]],"help.chi.ac.uk/","help-live.chi.ac.uk/docs/"), SUBSTITUTE(Table2[[#This Row],[URL]],"help.chi.ac.uk/","help-live.chi.ac.uk/docs/"))</f>
        <v>https://help-live.chi.ac.uk/docs/sending-all-staff-student-emails</v>
      </c>
    </row>
    <row r="43" spans="1:12" ht="14.25" customHeight="1">
      <c r="A43" s="4" t="s">
        <v>157</v>
      </c>
      <c r="B43" s="7" t="s">
        <v>158</v>
      </c>
      <c r="C43" s="1" t="s">
        <v>63</v>
      </c>
      <c r="D43" s="1"/>
      <c r="E43" s="32" t="s">
        <v>82</v>
      </c>
      <c r="F43" s="1" t="s">
        <v>4</v>
      </c>
      <c r="G43" s="1"/>
      <c r="H43" s="1"/>
      <c r="I43" s="1" t="s">
        <v>87</v>
      </c>
      <c r="J43" s="1" t="s">
        <v>15</v>
      </c>
      <c r="K43" s="2">
        <v>44949</v>
      </c>
      <c r="L43" s="42" t="str">
        <f>HYPERLINK(SUBSTITUTE(Table2[[#This Row],[URL]],"help.chi.ac.uk/","help-live.chi.ac.uk/docs/"), SUBSTITUTE(Table2[[#This Row],[URL]],"help.chi.ac.uk/","help-live.chi.ac.uk/docs/"))</f>
        <v>https://help-live.chi.ac.uk/docs/setting-automatic-reply-your-email</v>
      </c>
    </row>
    <row r="44" spans="1:12" ht="14.25" customHeight="1">
      <c r="A44" s="4" t="s">
        <v>159</v>
      </c>
      <c r="B44" s="7" t="s">
        <v>160</v>
      </c>
      <c r="C44" s="1" t="s">
        <v>63</v>
      </c>
      <c r="D44" s="1"/>
      <c r="E44" s="32" t="s">
        <v>82</v>
      </c>
      <c r="F44" s="1" t="s">
        <v>4</v>
      </c>
      <c r="G44" s="1"/>
      <c r="H44" s="1"/>
      <c r="I44" s="32" t="s">
        <v>110</v>
      </c>
      <c r="J44" s="1" t="s">
        <v>15</v>
      </c>
      <c r="K44" s="2">
        <v>45419</v>
      </c>
      <c r="L44" s="42" t="str">
        <f>HYPERLINK(SUBSTITUTE(Table2[[#This Row],[URL]],"help.chi.ac.uk/","help-live.chi.ac.uk/docs/"), SUBSTITUTE(Table2[[#This Row],[URL]],"help.chi.ac.uk/","help-live.chi.ac.uk/docs/"))</f>
        <v>https://help-live.chi.ac.uk/docs/setting-your-staff-signature-your-university-email</v>
      </c>
    </row>
    <row r="45" spans="1:12" ht="14.25" customHeight="1">
      <c r="A45" s="4" t="s">
        <v>161</v>
      </c>
      <c r="B45" s="7" t="s">
        <v>162</v>
      </c>
      <c r="C45" s="1" t="s">
        <v>63</v>
      </c>
      <c r="D45" s="1"/>
      <c r="E45" s="32" t="s">
        <v>82</v>
      </c>
      <c r="F45" s="1" t="s">
        <v>4</v>
      </c>
      <c r="G45" s="1"/>
      <c r="H45" s="1"/>
      <c r="I45" s="1" t="s">
        <v>87</v>
      </c>
      <c r="J45" s="1" t="s">
        <v>15</v>
      </c>
      <c r="K45" s="2">
        <v>44949</v>
      </c>
      <c r="L45" s="42" t="str">
        <f>HYPERLINK(SUBSTITUTE(Table2[[#This Row],[URL]],"help.chi.ac.uk/","help-live.chi.ac.uk/docs/"), SUBSTITUTE(Table2[[#This Row],[URL]],"help.chi.ac.uk/","help-live.chi.ac.uk/docs/"))</f>
        <v>https://help-live.chi.ac.uk/docs/sharing-email-folders-outlook</v>
      </c>
    </row>
    <row r="46" spans="1:12" ht="14.25" customHeight="1">
      <c r="A46" s="4" t="s">
        <v>163</v>
      </c>
      <c r="B46" s="7" t="s">
        <v>164</v>
      </c>
      <c r="C46" s="1" t="s">
        <v>63</v>
      </c>
      <c r="D46" s="1"/>
      <c r="E46" s="32" t="s">
        <v>82</v>
      </c>
      <c r="F46" s="1" t="s">
        <v>4</v>
      </c>
      <c r="G46" s="1"/>
      <c r="H46" s="1"/>
      <c r="I46" s="1" t="s">
        <v>87</v>
      </c>
      <c r="J46" s="1" t="s">
        <v>15</v>
      </c>
      <c r="K46" s="2">
        <v>45401</v>
      </c>
      <c r="L46" s="42" t="str">
        <f>HYPERLINK(SUBSTITUTE(Table2[[#This Row],[URL]],"help.chi.ac.uk/","help-live.chi.ac.uk/docs/"), SUBSTITUTE(Table2[[#This Row],[URL]],"help.chi.ac.uk/","help-live.chi.ac.uk/docs/"))</f>
        <v>https://help-live.chi.ac.uk/docs/sharing-your-mailbox-or-generic-account-mailbox-other-people-outlook</v>
      </c>
    </row>
    <row r="47" spans="1:12" ht="14.25" customHeight="1">
      <c r="A47" s="30" t="s">
        <v>165</v>
      </c>
      <c r="B47" s="7" t="s">
        <v>166</v>
      </c>
      <c r="C47" s="1" t="s">
        <v>63</v>
      </c>
      <c r="D47" s="1"/>
      <c r="E47" s="32" t="s">
        <v>82</v>
      </c>
      <c r="F47" s="1" t="s">
        <v>4</v>
      </c>
      <c r="G47" s="1"/>
      <c r="H47" s="1"/>
      <c r="I47" s="32" t="s">
        <v>110</v>
      </c>
      <c r="J47" s="1" t="s">
        <v>15</v>
      </c>
      <c r="K47" s="2">
        <v>43558</v>
      </c>
      <c r="L47" s="42" t="str">
        <f>HYPERLINK(SUBSTITUTE(Table2[[#This Row],[URL]],"help.chi.ac.uk/","help-live.chi.ac.uk/docs/"), SUBSTITUTE(Table2[[#This Row],[URL]],"help.chi.ac.uk/","help-live.chi.ac.uk/docs/"))</f>
        <v>https://help-live.chi.ac.uk/docs/turn-auto-complete-outlook</v>
      </c>
    </row>
    <row r="48" spans="1:12" ht="14.25" customHeight="1">
      <c r="A48" s="30" t="s">
        <v>167</v>
      </c>
      <c r="B48" s="7" t="s">
        <v>168</v>
      </c>
      <c r="C48" s="1" t="s">
        <v>63</v>
      </c>
      <c r="D48" s="1"/>
      <c r="E48" s="32" t="s">
        <v>82</v>
      </c>
      <c r="F48" s="1" t="s">
        <v>4</v>
      </c>
      <c r="G48" s="1"/>
      <c r="H48" s="1"/>
      <c r="I48" s="1" t="s">
        <v>87</v>
      </c>
      <c r="J48" s="1" t="s">
        <v>15</v>
      </c>
      <c r="K48" s="2">
        <v>44949</v>
      </c>
      <c r="L48" s="42" t="str">
        <f>HYPERLINK(SUBSTITUTE(Table2[[#This Row],[URL]],"help.chi.ac.uk/","help-live.chi.ac.uk/docs/"), SUBSTITUTE(Table2[[#This Row],[URL]],"help.chi.ac.uk/","help-live.chi.ac.uk/docs/"))</f>
        <v>https://help-live.chi.ac.uk/docs/using-scheduling-assistant-plan-meeting-outlook</v>
      </c>
    </row>
    <row r="49" spans="1:12" ht="14.25" customHeight="1">
      <c r="A49" s="4" t="s">
        <v>169</v>
      </c>
      <c r="B49" s="7" t="s">
        <v>170</v>
      </c>
      <c r="C49" s="1" t="s">
        <v>63</v>
      </c>
      <c r="D49" s="1" t="s">
        <v>57</v>
      </c>
      <c r="E49" s="32" t="s">
        <v>82</v>
      </c>
      <c r="F49" s="1" t="s">
        <v>5</v>
      </c>
      <c r="G49" s="1"/>
      <c r="H49" s="1"/>
      <c r="I49" s="32" t="s">
        <v>83</v>
      </c>
      <c r="J49" s="1"/>
      <c r="K49" s="2">
        <v>44489</v>
      </c>
      <c r="L49" s="42" t="str">
        <f>HYPERLINK(SUBSTITUTE(Table2[[#This Row],[URL]],"help.chi.ac.uk/","help-live.chi.ac.uk/docs/"), SUBSTITUTE(Table2[[#This Row],[URL]],"help.chi.ac.uk/","help-live.chi.ac.uk/docs/"))</f>
        <v>https://help-live.chi.ac.uk/docs/excel-sort-function</v>
      </c>
    </row>
    <row r="50" spans="1:12" ht="14.25" customHeight="1">
      <c r="A50" s="30" t="s">
        <v>171</v>
      </c>
      <c r="B50" s="7" t="s">
        <v>172</v>
      </c>
      <c r="C50" s="1" t="s">
        <v>63</v>
      </c>
      <c r="D50" s="1"/>
      <c r="E50" s="32" t="s">
        <v>82</v>
      </c>
      <c r="F50" s="1" t="s">
        <v>5</v>
      </c>
      <c r="G50" s="1"/>
      <c r="H50" s="1"/>
      <c r="I50" s="32" t="s">
        <v>83</v>
      </c>
      <c r="J50" s="1" t="s">
        <v>84</v>
      </c>
      <c r="K50" s="2">
        <v>44488</v>
      </c>
      <c r="L50" s="42" t="str">
        <f>HYPERLINK(SUBSTITUTE(Table2[[#This Row],[URL]],"help.chi.ac.uk/","help-live.chi.ac.uk/docs/"), SUBSTITUTE(Table2[[#This Row],[URL]],"help.chi.ac.uk/","help-live.chi.ac.uk/docs/"))</f>
        <v>https://help-live.chi.ac.uk/docs/excel-unique-function</v>
      </c>
    </row>
    <row r="51" spans="1:12" ht="14.25" customHeight="1">
      <c r="A51" s="4" t="s">
        <v>173</v>
      </c>
      <c r="B51" s="7" t="s">
        <v>174</v>
      </c>
      <c r="C51" s="1" t="s">
        <v>63</v>
      </c>
      <c r="D51" s="1" t="s">
        <v>57</v>
      </c>
      <c r="E51" s="32" t="s">
        <v>82</v>
      </c>
      <c r="F51" s="1" t="s">
        <v>5</v>
      </c>
      <c r="G51" s="1"/>
      <c r="H51" s="1"/>
      <c r="I51" s="32" t="s">
        <v>83</v>
      </c>
      <c r="J51" s="1" t="s">
        <v>84</v>
      </c>
      <c r="K51" s="2">
        <v>43565</v>
      </c>
      <c r="L51" s="42" t="str">
        <f>HYPERLINK(SUBSTITUTE(Table2[[#This Row],[URL]],"help.chi.ac.uk/","help-live.chi.ac.uk/docs/"), SUBSTITUTE(Table2[[#This Row],[URL]],"help.chi.ac.uk/","help-live.chi.ac.uk/docs/"))</f>
        <v>https://help-live.chi.ac.uk/docs/excel-basic-functions-or-formulae-sum-average-count</v>
      </c>
    </row>
    <row r="52" spans="1:12" ht="14.25" customHeight="1">
      <c r="A52" s="4" t="s">
        <v>175</v>
      </c>
      <c r="B52" s="7" t="s">
        <v>176</v>
      </c>
      <c r="C52" s="1" t="s">
        <v>63</v>
      </c>
      <c r="D52" s="1" t="s">
        <v>57</v>
      </c>
      <c r="E52" s="32" t="s">
        <v>82</v>
      </c>
      <c r="F52" s="1" t="s">
        <v>5</v>
      </c>
      <c r="G52" s="1"/>
      <c r="H52" s="1"/>
      <c r="I52" s="32" t="s">
        <v>83</v>
      </c>
      <c r="J52" s="1" t="s">
        <v>84</v>
      </c>
      <c r="K52" s="2">
        <v>43565</v>
      </c>
      <c r="L52" s="42" t="str">
        <f>HYPERLINK(SUBSTITUTE(Table2[[#This Row],[URL]],"help.chi.ac.uk/","help-live.chi.ac.uk/docs/"), SUBSTITUTE(Table2[[#This Row],[URL]],"help.chi.ac.uk/","help-live.chi.ac.uk/docs/"))</f>
        <v>https://help-live.chi.ac.uk/docs/excel-relative-cell-references-and-absolute-cell-references</v>
      </c>
    </row>
    <row r="53" spans="1:12" ht="14.25" customHeight="1">
      <c r="A53" s="4" t="s">
        <v>177</v>
      </c>
      <c r="B53" s="7" t="s">
        <v>178</v>
      </c>
      <c r="C53" s="1" t="s">
        <v>63</v>
      </c>
      <c r="D53" s="1" t="s">
        <v>57</v>
      </c>
      <c r="E53" s="32" t="s">
        <v>82</v>
      </c>
      <c r="F53" s="1" t="s">
        <v>5</v>
      </c>
      <c r="G53" s="1"/>
      <c r="H53" s="1"/>
      <c r="I53" s="32" t="s">
        <v>83</v>
      </c>
      <c r="J53" s="1" t="s">
        <v>84</v>
      </c>
      <c r="K53" s="2">
        <v>43588</v>
      </c>
      <c r="L53" s="42" t="str">
        <f>HYPERLINK(SUBSTITUTE(Table2[[#This Row],[URL]],"help.chi.ac.uk/","help-live.chi.ac.uk/docs/"), SUBSTITUTE(Table2[[#This Row],[URL]],"help.chi.ac.uk/","help-live.chi.ac.uk/docs/"))</f>
        <v>https://help-live.chi.ac.uk/docs/excel-charts-and-graphs</v>
      </c>
    </row>
    <row r="54" spans="1:12" ht="14.25" customHeight="1">
      <c r="A54" s="4" t="s">
        <v>179</v>
      </c>
      <c r="B54" s="7" t="s">
        <v>180</v>
      </c>
      <c r="C54" s="1" t="s">
        <v>63</v>
      </c>
      <c r="D54" s="1" t="s">
        <v>57</v>
      </c>
      <c r="E54" s="32" t="s">
        <v>82</v>
      </c>
      <c r="F54" s="1" t="s">
        <v>5</v>
      </c>
      <c r="G54" s="1"/>
      <c r="H54" s="1" t="s">
        <v>181</v>
      </c>
      <c r="I54" s="32" t="s">
        <v>83</v>
      </c>
      <c r="J54" s="1"/>
      <c r="K54" s="2">
        <v>44489</v>
      </c>
      <c r="L54" s="42" t="str">
        <f>HYPERLINK(SUBSTITUTE(Table2[[#This Row],[URL]],"help.chi.ac.uk/","help-live.chi.ac.uk/docs/"), SUBSTITUTE(Table2[[#This Row],[URL]],"help.chi.ac.uk/","help-live.chi.ac.uk/docs/"))</f>
        <v>https://help-live.chi.ac.uk/docs/excel-conditional-formatting</v>
      </c>
    </row>
    <row r="55" spans="1:12" ht="14.25" customHeight="1">
      <c r="A55" s="4" t="s">
        <v>182</v>
      </c>
      <c r="B55" s="7" t="s">
        <v>183</v>
      </c>
      <c r="C55" s="1" t="s">
        <v>63</v>
      </c>
      <c r="D55" s="1" t="s">
        <v>57</v>
      </c>
      <c r="E55" s="32" t="s">
        <v>82</v>
      </c>
      <c r="F55" s="1" t="s">
        <v>5</v>
      </c>
      <c r="G55" s="1"/>
      <c r="H55" s="1"/>
      <c r="I55" s="32" t="s">
        <v>83</v>
      </c>
      <c r="J55" s="1" t="s">
        <v>84</v>
      </c>
      <c r="K55" s="2">
        <v>43564</v>
      </c>
      <c r="L55" s="42" t="str">
        <f>HYPERLINK(SUBSTITUTE(Table2[[#This Row],[URL]],"help.chi.ac.uk/","help-live.chi.ac.uk/docs/"), SUBSTITUTE(Table2[[#This Row],[URL]],"help.chi.ac.uk/","help-live.chi.ac.uk/docs/"))</f>
        <v>https://help-live.chi.ac.uk/docs/excel-creating-table</v>
      </c>
    </row>
    <row r="56" spans="1:12" ht="14.25" customHeight="1">
      <c r="A56" s="4" t="s">
        <v>184</v>
      </c>
      <c r="B56" s="7" t="s">
        <v>185</v>
      </c>
      <c r="C56" s="1" t="s">
        <v>63</v>
      </c>
      <c r="D56" s="1" t="s">
        <v>57</v>
      </c>
      <c r="E56" s="32" t="s">
        <v>82</v>
      </c>
      <c r="F56" s="1" t="s">
        <v>5</v>
      </c>
      <c r="G56" s="1"/>
      <c r="H56" s="1"/>
      <c r="I56" s="32" t="s">
        <v>83</v>
      </c>
      <c r="J56" s="1" t="s">
        <v>84</v>
      </c>
      <c r="K56" s="2">
        <v>43847</v>
      </c>
      <c r="L56" s="42" t="str">
        <f>HYPERLINK(SUBSTITUTE(Table2[[#This Row],[URL]],"help.chi.ac.uk/","help-live.chi.ac.uk/docs/"), SUBSTITUTE(Table2[[#This Row],[URL]],"help.chi.ac.uk/","help-live.chi.ac.uk/docs/"))</f>
        <v>https://help-live.chi.ac.uk/docs/excel-drop-down-lists</v>
      </c>
    </row>
    <row r="57" spans="1:12" ht="14.25" customHeight="1">
      <c r="A57" s="4" t="s">
        <v>186</v>
      </c>
      <c r="B57" s="7" t="s">
        <v>187</v>
      </c>
      <c r="C57" s="1" t="s">
        <v>63</v>
      </c>
      <c r="D57" s="1" t="s">
        <v>57</v>
      </c>
      <c r="E57" s="32" t="s">
        <v>82</v>
      </c>
      <c r="F57" s="1" t="s">
        <v>5</v>
      </c>
      <c r="G57" s="1"/>
      <c r="H57" s="1"/>
      <c r="I57" s="32" t="s">
        <v>83</v>
      </c>
      <c r="J57" s="1"/>
      <c r="K57" s="2">
        <v>44489</v>
      </c>
      <c r="L57" s="42" t="str">
        <f>HYPERLINK(SUBSTITUTE(Table2[[#This Row],[URL]],"help.chi.ac.uk/","help-live.chi.ac.uk/docs/"), SUBSTITUTE(Table2[[#This Row],[URL]],"help.chi.ac.uk/","help-live.chi.ac.uk/docs/"))</f>
        <v>https://help-live.chi.ac.uk/docs/excel-find-and-replace</v>
      </c>
    </row>
    <row r="58" spans="1:12" ht="14.25" customHeight="1">
      <c r="A58" s="4" t="s">
        <v>188</v>
      </c>
      <c r="B58" s="7" t="s">
        <v>189</v>
      </c>
      <c r="C58" s="1" t="s">
        <v>63</v>
      </c>
      <c r="D58" s="1" t="s">
        <v>57</v>
      </c>
      <c r="E58" s="32" t="s">
        <v>82</v>
      </c>
      <c r="F58" s="1" t="s">
        <v>5</v>
      </c>
      <c r="G58" s="1"/>
      <c r="H58" s="1"/>
      <c r="I58" s="32" t="s">
        <v>83</v>
      </c>
      <c r="J58" s="1"/>
      <c r="K58" s="2">
        <v>44489</v>
      </c>
      <c r="L58" s="42" t="str">
        <f>HYPERLINK(SUBSTITUTE(Table2[[#This Row],[URL]],"help.chi.ac.uk/","help-live.chi.ac.uk/docs/"), SUBSTITUTE(Table2[[#This Row],[URL]],"help.chi.ac.uk/","help-live.chi.ac.uk/docs/"))</f>
        <v>https://help-live.chi.ac.uk/docs/excel-flash-fill-and-fill-handle</v>
      </c>
    </row>
    <row r="59" spans="1:12" ht="14.25" customHeight="1">
      <c r="A59" s="4" t="s">
        <v>190</v>
      </c>
      <c r="B59" s="7" t="s">
        <v>191</v>
      </c>
      <c r="C59" s="1" t="s">
        <v>63</v>
      </c>
      <c r="D59" s="1" t="s">
        <v>57</v>
      </c>
      <c r="E59" s="32" t="s">
        <v>82</v>
      </c>
      <c r="F59" s="1" t="s">
        <v>5</v>
      </c>
      <c r="G59" s="1"/>
      <c r="H59" s="1"/>
      <c r="I59" s="32" t="s">
        <v>83</v>
      </c>
      <c r="J59" s="1" t="s">
        <v>84</v>
      </c>
      <c r="K59" s="2">
        <v>43564</v>
      </c>
      <c r="L59" s="42" t="str">
        <f>HYPERLINK(SUBSTITUTE(Table2[[#This Row],[URL]],"help.chi.ac.uk/","help-live.chi.ac.uk/docs/"), SUBSTITUTE(Table2[[#This Row],[URL]],"help.chi.ac.uk/","help-live.chi.ac.uk/docs/"))</f>
        <v>https://help-live.chi.ac.uk/docs/excel-freeze-panes</v>
      </c>
    </row>
    <row r="60" spans="1:12" ht="14.25" customHeight="1">
      <c r="A60" s="4" t="s">
        <v>192</v>
      </c>
      <c r="B60" s="7" t="s">
        <v>193</v>
      </c>
      <c r="C60" s="1" t="s">
        <v>63</v>
      </c>
      <c r="D60" s="1" t="s">
        <v>57</v>
      </c>
      <c r="E60" s="32" t="s">
        <v>82</v>
      </c>
      <c r="F60" s="1" t="s">
        <v>5</v>
      </c>
      <c r="G60" s="1"/>
      <c r="H60" s="1"/>
      <c r="I60" s="32" t="s">
        <v>83</v>
      </c>
      <c r="J60" s="1" t="s">
        <v>84</v>
      </c>
      <c r="K60" s="2">
        <v>43565</v>
      </c>
      <c r="L60" s="42" t="str">
        <f>HYPERLINK(SUBSTITUTE(Table2[[#This Row],[URL]],"help.chi.ac.uk/","help-live.chi.ac.uk/docs/"), SUBSTITUTE(Table2[[#This Row],[URL]],"help.chi.ac.uk/","help-live.chi.ac.uk/docs/"))</f>
        <v>https://help-live.chi.ac.uk/docs/excel-mathematical-operatives-and-order-or-operations</v>
      </c>
    </row>
    <row r="61" spans="1:12" ht="14.25" customHeight="1">
      <c r="A61" s="4" t="s">
        <v>194</v>
      </c>
      <c r="B61" s="7" t="s">
        <v>195</v>
      </c>
      <c r="C61" s="1" t="s">
        <v>63</v>
      </c>
      <c r="D61" s="1" t="s">
        <v>57</v>
      </c>
      <c r="E61" s="32" t="s">
        <v>82</v>
      </c>
      <c r="F61" s="1" t="s">
        <v>5</v>
      </c>
      <c r="G61" s="1"/>
      <c r="H61" s="1"/>
      <c r="I61" s="32" t="s">
        <v>83</v>
      </c>
      <c r="J61" s="1"/>
      <c r="K61" s="2">
        <v>44489</v>
      </c>
      <c r="L61" s="42" t="str">
        <f>HYPERLINK(SUBSTITUTE(Table2[[#This Row],[URL]],"help.chi.ac.uk/","help-live.chi.ac.uk/docs/"), SUBSTITUTE(Table2[[#This Row],[URL]],"help.chi.ac.uk/","help-live.chi.ac.uk/docs/"))</f>
        <v>https://help-live.chi.ac.uk/docs/excel-number-formatting</v>
      </c>
    </row>
    <row r="62" spans="1:12" ht="14.25" customHeight="1">
      <c r="A62" s="4" t="s">
        <v>196</v>
      </c>
      <c r="B62" s="7" t="s">
        <v>197</v>
      </c>
      <c r="C62" s="1" t="s">
        <v>63</v>
      </c>
      <c r="D62" s="1" t="s">
        <v>57</v>
      </c>
      <c r="E62" s="32" t="s">
        <v>82</v>
      </c>
      <c r="F62" s="1" t="s">
        <v>5</v>
      </c>
      <c r="G62" s="1"/>
      <c r="H62" s="1"/>
      <c r="I62" s="32" t="s">
        <v>83</v>
      </c>
      <c r="J62" s="1" t="s">
        <v>84</v>
      </c>
      <c r="K62" s="2">
        <v>43598</v>
      </c>
      <c r="L62" s="42" t="str">
        <f>HYPERLINK(SUBSTITUTE(Table2[[#This Row],[URL]],"help.chi.ac.uk/","help-live.chi.ac.uk/docs/"), SUBSTITUTE(Table2[[#This Row],[URL]],"help.chi.ac.uk/","help-live.chi.ac.uk/docs/"))</f>
        <v>https://help-live.chi.ac.uk/docs/excel-pivot-tables</v>
      </c>
    </row>
    <row r="63" spans="1:12" ht="14.25" customHeight="1">
      <c r="A63" s="4" t="s">
        <v>198</v>
      </c>
      <c r="B63" s="7" t="s">
        <v>199</v>
      </c>
      <c r="C63" s="1" t="s">
        <v>63</v>
      </c>
      <c r="D63" s="1" t="s">
        <v>57</v>
      </c>
      <c r="E63" s="32" t="s">
        <v>82</v>
      </c>
      <c r="F63" s="1" t="s">
        <v>5</v>
      </c>
      <c r="G63" s="1"/>
      <c r="H63" s="1"/>
      <c r="I63" s="32" t="s">
        <v>83</v>
      </c>
      <c r="J63" s="1" t="s">
        <v>84</v>
      </c>
      <c r="K63" s="2">
        <v>43564</v>
      </c>
      <c r="L63" s="42" t="str">
        <f>HYPERLINK(SUBSTITUTE(Table2[[#This Row],[URL]],"help.chi.ac.uk/","help-live.chi.ac.uk/docs/"), SUBSTITUTE(Table2[[#This Row],[URL]],"help.chi.ac.uk/","help-live.chi.ac.uk/docs/"))</f>
        <v>https://help-live.chi.ac.uk/docs/excel-quick-selection-techniques</v>
      </c>
    </row>
    <row r="64" spans="1:12" ht="14.25" customHeight="1">
      <c r="A64" s="4" t="s">
        <v>200</v>
      </c>
      <c r="B64" s="7" t="s">
        <v>201</v>
      </c>
      <c r="C64" s="1" t="s">
        <v>63</v>
      </c>
      <c r="D64" s="1"/>
      <c r="E64" s="32" t="s">
        <v>82</v>
      </c>
      <c r="F64" s="1" t="s">
        <v>5</v>
      </c>
      <c r="G64" s="1"/>
      <c r="H64" s="1"/>
      <c r="I64" s="32" t="s">
        <v>83</v>
      </c>
      <c r="J64" s="1" t="s">
        <v>84</v>
      </c>
      <c r="K64" s="2">
        <v>43839</v>
      </c>
      <c r="L64" s="42" t="str">
        <f>HYPERLINK(SUBSTITUTE(Table2[[#This Row],[URL]],"help.chi.ac.uk/","help-live.chi.ac.uk/docs/"), SUBSTITUTE(Table2[[#This Row],[URL]],"help.chi.ac.uk/","help-live.chi.ac.uk/docs/"))</f>
        <v>https://help-live.chi.ac.uk/docs/excel-removing-duplicate-values</v>
      </c>
    </row>
    <row r="65" spans="1:12" ht="14.25" customHeight="1">
      <c r="A65" s="4" t="s">
        <v>202</v>
      </c>
      <c r="B65" s="7" t="s">
        <v>203</v>
      </c>
      <c r="C65" s="1" t="s">
        <v>63</v>
      </c>
      <c r="D65" s="1" t="s">
        <v>57</v>
      </c>
      <c r="E65" s="32" t="s">
        <v>82</v>
      </c>
      <c r="F65" s="1" t="s">
        <v>5</v>
      </c>
      <c r="G65" s="1"/>
      <c r="H65" s="1"/>
      <c r="I65" s="32" t="s">
        <v>83</v>
      </c>
      <c r="J65" s="1" t="s">
        <v>84</v>
      </c>
      <c r="K65" s="2">
        <v>43564</v>
      </c>
      <c r="L65" s="42" t="str">
        <f>HYPERLINK(SUBSTITUTE(Table2[[#This Row],[URL]],"help.chi.ac.uk/","help-live.chi.ac.uk/docs/"), SUBSTITUTE(Table2[[#This Row],[URL]],"help.chi.ac.uk/","help-live.chi.ac.uk/docs/"))</f>
        <v>https://help-live.chi.ac.uk/docs/excel-resizing-columns-and-rows</v>
      </c>
    </row>
    <row r="66" spans="1:12" ht="14.25" customHeight="1">
      <c r="A66" s="4" t="s">
        <v>204</v>
      </c>
      <c r="B66" s="7" t="s">
        <v>205</v>
      </c>
      <c r="C66" s="1" t="s">
        <v>63</v>
      </c>
      <c r="D66" s="1" t="s">
        <v>57</v>
      </c>
      <c r="E66" s="32" t="s">
        <v>82</v>
      </c>
      <c r="F66" s="1" t="s">
        <v>5</v>
      </c>
      <c r="G66" s="1"/>
      <c r="H66" s="1"/>
      <c r="I66" s="32" t="s">
        <v>83</v>
      </c>
      <c r="J66" s="1" t="s">
        <v>84</v>
      </c>
      <c r="K66" s="2">
        <v>43578</v>
      </c>
      <c r="L66" s="42" t="str">
        <f>HYPERLINK(SUBSTITUTE(Table2[[#This Row],[URL]],"help.chi.ac.uk/","help-live.chi.ac.uk/docs/"), SUBSTITUTE(Table2[[#This Row],[URL]],"help.chi.ac.uk/","help-live.chi.ac.uk/docs/"))</f>
        <v>https://help-live.chi.ac.uk/docs/excel-sparklines</v>
      </c>
    </row>
    <row r="67" spans="1:12" ht="14.25" customHeight="1">
      <c r="A67" s="4" t="s">
        <v>206</v>
      </c>
      <c r="B67" s="7" t="s">
        <v>207</v>
      </c>
      <c r="C67" s="1" t="s">
        <v>63</v>
      </c>
      <c r="D67" s="1"/>
      <c r="E67" s="32" t="s">
        <v>82</v>
      </c>
      <c r="F67" s="1" t="s">
        <v>5</v>
      </c>
      <c r="G67" s="1"/>
      <c r="H67" s="1"/>
      <c r="I67" s="32" t="s">
        <v>83</v>
      </c>
      <c r="J67" s="1" t="s">
        <v>84</v>
      </c>
      <c r="K67" s="2">
        <v>43843</v>
      </c>
      <c r="L67" s="42" t="str">
        <f>HYPERLINK(SUBSTITUTE(Table2[[#This Row],[URL]],"help.chi.ac.uk/","help-live.chi.ac.uk/docs/"), SUBSTITUTE(Table2[[#This Row],[URL]],"help.chi.ac.uk/","help-live.chi.ac.uk/docs/"))</f>
        <v>https://help-live.chi.ac.uk/docs/excel-text-columns</v>
      </c>
    </row>
    <row r="68" spans="1:12" ht="14.25" customHeight="1">
      <c r="A68" s="4" t="s">
        <v>208</v>
      </c>
      <c r="B68" s="7" t="s">
        <v>209</v>
      </c>
      <c r="C68" s="1" t="s">
        <v>63</v>
      </c>
      <c r="D68" s="1" t="s">
        <v>57</v>
      </c>
      <c r="E68" s="32" t="s">
        <v>82</v>
      </c>
      <c r="F68" s="1" t="s">
        <v>5</v>
      </c>
      <c r="G68" s="1"/>
      <c r="H68" s="1"/>
      <c r="I68" s="32" t="s">
        <v>83</v>
      </c>
      <c r="J68" s="1" t="s">
        <v>84</v>
      </c>
      <c r="K68" s="2">
        <v>43655</v>
      </c>
      <c r="L68" s="42" t="str">
        <f>HYPERLINK(SUBSTITUTE(Table2[[#This Row],[URL]],"help.chi.ac.uk/","help-live.chi.ac.uk/docs/"), SUBSTITUTE(Table2[[#This Row],[URL]],"help.chi.ac.uk/","help-live.chi.ac.uk/docs/"))</f>
        <v>https://help-live.chi.ac.uk/docs/excel-vlookup-hlookup</v>
      </c>
    </row>
    <row r="69" spans="1:12" ht="14.25" customHeight="1">
      <c r="A69" s="4" t="s">
        <v>210</v>
      </c>
      <c r="B69" s="7" t="s">
        <v>211</v>
      </c>
      <c r="C69" s="1" t="s">
        <v>63</v>
      </c>
      <c r="D69" s="1" t="s">
        <v>57</v>
      </c>
      <c r="E69" s="32" t="s">
        <v>82</v>
      </c>
      <c r="F69" s="1" t="s">
        <v>5</v>
      </c>
      <c r="G69" s="1"/>
      <c r="H69" s="1"/>
      <c r="I69" s="32" t="s">
        <v>83</v>
      </c>
      <c r="J69" s="1" t="s">
        <v>84</v>
      </c>
      <c r="K69" s="2">
        <v>43570</v>
      </c>
      <c r="L69" s="42" t="str">
        <f>HYPERLINK(SUBSTITUTE(Table2[[#This Row],[URL]],"help.chi.ac.uk/","help-live.chi.ac.uk/docs/"), SUBSTITUTE(Table2[[#This Row],[URL]],"help.chi.ac.uk/","help-live.chi.ac.uk/docs/"))</f>
        <v>https://help-live.chi.ac.uk/docs/excel-wrap-text-merge-and-centre</v>
      </c>
    </row>
    <row r="70" spans="1:12" ht="14.25" customHeight="1">
      <c r="A70" s="4" t="s">
        <v>212</v>
      </c>
      <c r="B70" s="7" t="s">
        <v>213</v>
      </c>
      <c r="C70" s="1" t="s">
        <v>63</v>
      </c>
      <c r="D70" s="1" t="s">
        <v>57</v>
      </c>
      <c r="E70" s="32" t="s">
        <v>82</v>
      </c>
      <c r="F70" s="1" t="s">
        <v>5</v>
      </c>
      <c r="G70" s="1"/>
      <c r="H70" s="1"/>
      <c r="I70" s="32" t="s">
        <v>83</v>
      </c>
      <c r="J70" s="1"/>
      <c r="K70" s="2">
        <v>44490</v>
      </c>
      <c r="L70" s="27" t="str">
        <f>HYPERLINK(SUBSTITUTE(Table2[[#This Row],[URL]],"help.chi.ac.uk/","help-live.chi.ac.uk/docs/"), SUBSTITUTE(Table2[[#This Row],[URL]],"help.chi.ac.uk/","help-live.chi.ac.uk/docs/"))</f>
        <v>https://help-live.chi.ac.uk/docs/excel-tutorials-full-listing</v>
      </c>
    </row>
    <row r="71" spans="1:12" ht="14.25" customHeight="1">
      <c r="A71" s="39" t="s">
        <v>214</v>
      </c>
      <c r="B71" s="7" t="s">
        <v>215</v>
      </c>
      <c r="C71" s="30" t="s">
        <v>216</v>
      </c>
      <c r="D71" s="1" t="s">
        <v>217</v>
      </c>
      <c r="E71" s="32" t="s">
        <v>82</v>
      </c>
      <c r="F71" s="1" t="s">
        <v>6</v>
      </c>
      <c r="G71" s="32"/>
      <c r="H71" s="1"/>
      <c r="I71" s="32" t="s">
        <v>83</v>
      </c>
      <c r="J71" s="1"/>
      <c r="K71" s="2">
        <v>45498</v>
      </c>
      <c r="L71" s="42" t="str">
        <f>HYPERLINK(SUBSTITUTE(Table2[[#This Row],[URL]],"help.chi.ac.uk/","help-live.chi.ac.uk/docs/"), SUBSTITUTE(Table2[[#This Row],[URL]],"help.chi.ac.uk/","help-live.chi.ac.uk/docs/"))</f>
        <v>https://help-live.chi.ac.uk/docs/basic-functions</v>
      </c>
    </row>
    <row r="72" spans="1:12" ht="14.25" customHeight="1">
      <c r="A72" s="4" t="s">
        <v>218</v>
      </c>
      <c r="B72" s="7" t="s">
        <v>219</v>
      </c>
      <c r="C72" s="30" t="s">
        <v>216</v>
      </c>
      <c r="D72" s="1" t="s">
        <v>217</v>
      </c>
      <c r="E72" s="32" t="s">
        <v>82</v>
      </c>
      <c r="F72" s="1" t="s">
        <v>6</v>
      </c>
      <c r="G72" s="32"/>
      <c r="H72" s="1"/>
      <c r="I72" s="32" t="s">
        <v>83</v>
      </c>
      <c r="J72" s="1"/>
      <c r="K72" s="2">
        <v>45512</v>
      </c>
      <c r="L72" s="42" t="str">
        <f>HYPERLINK(SUBSTITUTE(Table2[[#This Row],[URL]],"help.chi.ac.uk/","help-live.chi.ac.uk/docs/"), SUBSTITUTE(Table2[[#This Row],[URL]],"help.chi.ac.uk/","help-live.chi.ac.uk/docs/"))</f>
        <v>https://help-live.chi.ac.uk/docs/cell-referencing</v>
      </c>
    </row>
    <row r="73" spans="1:12" ht="14.25" customHeight="1">
      <c r="A73" s="4" t="s">
        <v>220</v>
      </c>
      <c r="B73" s="7" t="s">
        <v>221</v>
      </c>
      <c r="C73" s="30" t="s">
        <v>216</v>
      </c>
      <c r="D73" s="1" t="s">
        <v>217</v>
      </c>
      <c r="E73" s="32" t="s">
        <v>82</v>
      </c>
      <c r="F73" s="1" t="s">
        <v>6</v>
      </c>
      <c r="G73" s="32"/>
      <c r="H73" s="1"/>
      <c r="I73" s="32" t="s">
        <v>83</v>
      </c>
      <c r="J73" s="1"/>
      <c r="K73" s="2">
        <v>44489</v>
      </c>
      <c r="L73" s="42" t="str">
        <f>HYPERLINK(SUBSTITUTE(Table2[[#This Row],[URL]],"help.chi.ac.uk/","help-live.chi.ac.uk/docs/"), SUBSTITUTE(Table2[[#This Row],[URL]],"help.chi.ac.uk/","help-live.chi.ac.uk/docs/"))</f>
        <v>https://help-live.chi.ac.uk/docs/chartsgraphs</v>
      </c>
    </row>
    <row r="74" spans="1:12" ht="14.25" customHeight="1">
      <c r="A74" s="4" t="s">
        <v>222</v>
      </c>
      <c r="B74" s="7" t="s">
        <v>223</v>
      </c>
      <c r="C74" s="30" t="s">
        <v>216</v>
      </c>
      <c r="D74" s="1" t="s">
        <v>217</v>
      </c>
      <c r="E74" s="32" t="s">
        <v>82</v>
      </c>
      <c r="F74" s="1" t="s">
        <v>6</v>
      </c>
      <c r="G74" s="1"/>
      <c r="H74" s="1"/>
      <c r="I74" s="32" t="s">
        <v>83</v>
      </c>
      <c r="J74" s="1"/>
      <c r="K74" s="2">
        <v>44489</v>
      </c>
      <c r="L74" s="42" t="str">
        <f>HYPERLINK(SUBSTITUTE(Table2[[#This Row],[URL]],"help.chi.ac.uk/","help-live.chi.ac.uk/docs/"), SUBSTITUTE(Table2[[#This Row],[URL]],"help.chi.ac.uk/","help-live.chi.ac.uk/docs/"))</f>
        <v>https://help-live.chi.ac.uk/docs/conditional-formatting</v>
      </c>
    </row>
    <row r="75" spans="1:12" ht="14.25" customHeight="1">
      <c r="A75" s="4" t="s">
        <v>224</v>
      </c>
      <c r="B75" s="7" t="s">
        <v>225</v>
      </c>
      <c r="C75" s="30" t="s">
        <v>216</v>
      </c>
      <c r="D75" s="1" t="s">
        <v>217</v>
      </c>
      <c r="E75" s="32" t="s">
        <v>82</v>
      </c>
      <c r="F75" s="1" t="s">
        <v>6</v>
      </c>
      <c r="G75" s="1"/>
      <c r="H75" s="1"/>
      <c r="I75" s="32" t="s">
        <v>83</v>
      </c>
      <c r="J75" s="1"/>
      <c r="K75" s="2">
        <v>44489</v>
      </c>
      <c r="L75" s="42" t="str">
        <f>HYPERLINK(SUBSTITUTE(Table2[[#This Row],[URL]],"help.chi.ac.uk/","help-live.chi.ac.uk/docs/"), SUBSTITUTE(Table2[[#This Row],[URL]],"help.chi.ac.uk/","help-live.chi.ac.uk/docs/"))</f>
        <v>https://help-live.chi.ac.uk/docs/drop-down-lists</v>
      </c>
    </row>
    <row r="76" spans="1:12" ht="14.25" customHeight="1">
      <c r="A76" s="4" t="s">
        <v>226</v>
      </c>
      <c r="B76" s="7" t="s">
        <v>6</v>
      </c>
      <c r="C76" s="30" t="s">
        <v>216</v>
      </c>
      <c r="D76" s="1" t="s">
        <v>217</v>
      </c>
      <c r="E76" s="32" t="s">
        <v>82</v>
      </c>
      <c r="F76" s="1" t="s">
        <v>6</v>
      </c>
      <c r="G76" s="1"/>
      <c r="H76" s="1"/>
      <c r="I76" s="32" t="s">
        <v>83</v>
      </c>
      <c r="J76" s="1"/>
      <c r="K76" s="2">
        <v>45512</v>
      </c>
      <c r="L76" s="42" t="str">
        <f>HYPERLINK(SUBSTITUTE(Table2[[#This Row],[URL]],"help.chi.ac.uk/","help-live.chi.ac.uk/docs/"), SUBSTITUTE(Table2[[#This Row],[URL]],"help.chi.ac.uk/","help-live.chi.ac.uk/docs/"))</f>
        <v>https://help-live.chi.ac.uk/docs/excel-training</v>
      </c>
    </row>
    <row r="77" spans="1:12" ht="14.25" customHeight="1">
      <c r="A77" s="4" t="s">
        <v>227</v>
      </c>
      <c r="B77" s="7" t="s">
        <v>228</v>
      </c>
      <c r="C77" s="30" t="s">
        <v>216</v>
      </c>
      <c r="D77" s="1" t="s">
        <v>217</v>
      </c>
      <c r="E77" s="32" t="s">
        <v>82</v>
      </c>
      <c r="F77" s="1" t="s">
        <v>6</v>
      </c>
      <c r="G77" s="1"/>
      <c r="H77" s="1"/>
      <c r="I77" s="32" t="s">
        <v>83</v>
      </c>
      <c r="J77" s="1"/>
      <c r="K77" s="2">
        <v>45499</v>
      </c>
      <c r="L77" s="42" t="str">
        <f>HYPERLINK(SUBSTITUTE(Table2[[#This Row],[URL]],"help.chi.ac.uk/","help-live.chi.ac.uk/docs/"), SUBSTITUTE(Table2[[#This Row],[URL]],"help.chi.ac.uk/","help-live.chi.ac.uk/docs/"))</f>
        <v>https://help-live.chi.ac.uk/docs/fill-handle</v>
      </c>
    </row>
    <row r="78" spans="1:12" ht="14.25" customHeight="1">
      <c r="A78" s="4" t="s">
        <v>229</v>
      </c>
      <c r="B78" s="7" t="s">
        <v>230</v>
      </c>
      <c r="C78" s="30" t="s">
        <v>216</v>
      </c>
      <c r="D78" s="1" t="s">
        <v>217</v>
      </c>
      <c r="E78" s="32" t="s">
        <v>82</v>
      </c>
      <c r="F78" s="1" t="s">
        <v>6</v>
      </c>
      <c r="G78" s="1"/>
      <c r="H78" s="1"/>
      <c r="I78" s="32" t="s">
        <v>83</v>
      </c>
      <c r="J78" s="1"/>
      <c r="K78" s="2">
        <v>44489</v>
      </c>
      <c r="L78" s="42" t="str">
        <f>HYPERLINK(SUBSTITUTE(Table2[[#This Row],[URL]],"help.chi.ac.uk/","help-live.chi.ac.uk/docs/"), SUBSTITUTE(Table2[[#This Row],[URL]],"help.chi.ac.uk/","help-live.chi.ac.uk/docs/"))</f>
        <v>https://help-live.chi.ac.uk/docs/filter-function</v>
      </c>
    </row>
    <row r="79" spans="1:12" ht="14.25" customHeight="1">
      <c r="A79" s="4" t="s">
        <v>231</v>
      </c>
      <c r="B79" s="7" t="s">
        <v>232</v>
      </c>
      <c r="C79" s="30" t="s">
        <v>216</v>
      </c>
      <c r="D79" s="1" t="s">
        <v>217</v>
      </c>
      <c r="E79" s="32" t="s">
        <v>82</v>
      </c>
      <c r="F79" s="1" t="s">
        <v>6</v>
      </c>
      <c r="G79" s="1"/>
      <c r="H79" s="1"/>
      <c r="I79" s="32" t="s">
        <v>83</v>
      </c>
      <c r="J79" s="1"/>
      <c r="K79" s="2">
        <v>44489</v>
      </c>
      <c r="L79" s="42" t="str">
        <f>HYPERLINK(SUBSTITUTE(Table2[[#This Row],[URL]],"help.chi.ac.uk/","help-live.chi.ac.uk/docs/"), SUBSTITUTE(Table2[[#This Row],[URL]],"help.chi.ac.uk/","help-live.chi.ac.uk/docs/"))</f>
        <v>https://help-live.chi.ac.uk/docs/find-and-replace</v>
      </c>
    </row>
    <row r="80" spans="1:12" ht="14.25" customHeight="1">
      <c r="A80" s="4" t="s">
        <v>233</v>
      </c>
      <c r="B80" s="7" t="s">
        <v>234</v>
      </c>
      <c r="C80" s="30" t="s">
        <v>216</v>
      </c>
      <c r="D80" s="1" t="s">
        <v>217</v>
      </c>
      <c r="E80" s="32" t="s">
        <v>82</v>
      </c>
      <c r="F80" s="1" t="s">
        <v>6</v>
      </c>
      <c r="G80" s="1"/>
      <c r="H80" s="1"/>
      <c r="I80" s="32" t="s">
        <v>83</v>
      </c>
      <c r="J80" s="1"/>
      <c r="K80" s="2">
        <v>44490</v>
      </c>
      <c r="L80" s="42" t="str">
        <f>HYPERLINK(SUBSTITUTE(Table2[[#This Row],[URL]],"help.chi.ac.uk/","help-live.chi.ac.uk/docs/"), SUBSTITUTE(Table2[[#This Row],[URL]],"help.chi.ac.uk/","help-live.chi.ac.uk/docs/"))</f>
        <v>https://help-live.chi.ac.uk/docs/freeze-panes</v>
      </c>
    </row>
    <row r="81" spans="1:12" ht="14.25" customHeight="1">
      <c r="A81" s="4" t="s">
        <v>235</v>
      </c>
      <c r="B81" s="7" t="s">
        <v>236</v>
      </c>
      <c r="C81" s="30" t="s">
        <v>216</v>
      </c>
      <c r="D81" s="1" t="s">
        <v>57</v>
      </c>
      <c r="E81" s="32" t="s">
        <v>82</v>
      </c>
      <c r="F81" s="1" t="s">
        <v>6</v>
      </c>
      <c r="G81" s="1"/>
      <c r="H81" s="1"/>
      <c r="I81" s="32" t="s">
        <v>83</v>
      </c>
      <c r="J81" s="1"/>
      <c r="K81" s="2">
        <v>45512</v>
      </c>
      <c r="L81" s="42" t="str">
        <f>HYPERLINK(SUBSTITUTE(Table2[[#This Row],[URL]],"help.chi.ac.uk/","help-live.chi.ac.uk/docs/"), SUBSTITUTE(Table2[[#This Row],[URL]],"help.chi.ac.uk/","help-live.chi.ac.uk/docs/"))</f>
        <v>https://help-live.chi.ac.uk/docs/if-functions-0</v>
      </c>
    </row>
    <row r="82" spans="1:12" ht="14.25" customHeight="1">
      <c r="A82" s="4" t="s">
        <v>237</v>
      </c>
      <c r="B82" s="7" t="s">
        <v>238</v>
      </c>
      <c r="C82" s="30" t="s">
        <v>216</v>
      </c>
      <c r="D82" s="1" t="s">
        <v>217</v>
      </c>
      <c r="E82" s="32" t="s">
        <v>82</v>
      </c>
      <c r="F82" s="1" t="s">
        <v>6</v>
      </c>
      <c r="G82" s="1"/>
      <c r="H82" s="1"/>
      <c r="I82" s="32" t="s">
        <v>83</v>
      </c>
      <c r="J82" s="1"/>
      <c r="K82" s="2">
        <v>44490</v>
      </c>
      <c r="L82" s="42" t="str">
        <f>HYPERLINK(SUBSTITUTE(Table2[[#This Row],[URL]],"help.chi.ac.uk/","help-live.chi.ac.uk/docs/"), SUBSTITUTE(Table2[[#This Row],[URL]],"help.chi.ac.uk/","help-live.chi.ac.uk/docs/"))</f>
        <v>https://help-live.chi.ac.uk/docs/mathematical-operatives</v>
      </c>
    </row>
    <row r="83" spans="1:12" ht="14.25" customHeight="1">
      <c r="A83" s="4" t="s">
        <v>239</v>
      </c>
      <c r="B83" s="7" t="s">
        <v>240</v>
      </c>
      <c r="C83" s="30" t="s">
        <v>216</v>
      </c>
      <c r="D83" s="1" t="s">
        <v>217</v>
      </c>
      <c r="E83" s="32" t="s">
        <v>82</v>
      </c>
      <c r="F83" s="1" t="s">
        <v>6</v>
      </c>
      <c r="G83" s="1"/>
      <c r="H83" s="1"/>
      <c r="I83" s="32" t="s">
        <v>83</v>
      </c>
      <c r="J83" s="1"/>
      <c r="K83" s="2">
        <v>44489</v>
      </c>
      <c r="L83" s="42" t="str">
        <f>HYPERLINK(SUBSTITUTE(Table2[[#This Row],[URL]],"help.chi.ac.uk/","help-live.chi.ac.uk/docs/"), SUBSTITUTE(Table2[[#This Row],[URL]],"help.chi.ac.uk/","help-live.chi.ac.uk/docs/"))</f>
        <v>https://help-live.chi.ac.uk/docs/modifying-charts</v>
      </c>
    </row>
    <row r="84" spans="1:12" ht="14.25" customHeight="1">
      <c r="A84" s="4" t="s">
        <v>241</v>
      </c>
      <c r="B84" s="7" t="s">
        <v>242</v>
      </c>
      <c r="C84" s="30" t="s">
        <v>216</v>
      </c>
      <c r="D84" s="1" t="s">
        <v>217</v>
      </c>
      <c r="E84" s="32" t="s">
        <v>82</v>
      </c>
      <c r="F84" s="1" t="s">
        <v>6</v>
      </c>
      <c r="G84" s="1"/>
      <c r="H84" s="1"/>
      <c r="I84" s="32" t="s">
        <v>83</v>
      </c>
      <c r="J84" s="1"/>
      <c r="K84" s="2">
        <v>45499</v>
      </c>
      <c r="L84" s="42" t="str">
        <f>HYPERLINK(SUBSTITUTE(Table2[[#This Row],[URL]],"help.chi.ac.uk/","help-live.chi.ac.uk/docs/"), SUBSTITUTE(Table2[[#This Row],[URL]],"help.chi.ac.uk/","help-live.chi.ac.uk/docs/"))</f>
        <v>https://help-live.chi.ac.uk/docs/number-formatting</v>
      </c>
    </row>
    <row r="85" spans="1:12" ht="14.25" customHeight="1">
      <c r="A85" s="4" t="s">
        <v>243</v>
      </c>
      <c r="B85" s="7" t="s">
        <v>244</v>
      </c>
      <c r="C85" s="30" t="s">
        <v>216</v>
      </c>
      <c r="D85" s="1" t="s">
        <v>217</v>
      </c>
      <c r="E85" s="32" t="s">
        <v>82</v>
      </c>
      <c r="F85" s="1" t="s">
        <v>6</v>
      </c>
      <c r="G85" s="1"/>
      <c r="H85" s="1"/>
      <c r="I85" s="32" t="s">
        <v>83</v>
      </c>
      <c r="J85" s="1"/>
      <c r="K85" s="2">
        <v>44489</v>
      </c>
      <c r="L85" s="42" t="str">
        <f>HYPERLINK(SUBSTITUTE(Table2[[#This Row],[URL]],"help.chi.ac.uk/","help-live.chi.ac.uk/docs/"), SUBSTITUTE(Table2[[#This Row],[URL]],"help.chi.ac.uk/","help-live.chi.ac.uk/docs/"))</f>
        <v>https://help-live.chi.ac.uk/docs/pivot-tables</v>
      </c>
    </row>
    <row r="86" spans="1:12" ht="14.25" customHeight="1">
      <c r="A86" s="4" t="s">
        <v>245</v>
      </c>
      <c r="B86" s="7" t="s">
        <v>246</v>
      </c>
      <c r="C86" s="30" t="s">
        <v>216</v>
      </c>
      <c r="D86" s="1" t="s">
        <v>217</v>
      </c>
      <c r="E86" s="32" t="s">
        <v>82</v>
      </c>
      <c r="F86" s="1" t="s">
        <v>6</v>
      </c>
      <c r="G86" s="1"/>
      <c r="H86" s="1"/>
      <c r="I86" s="32" t="s">
        <v>83</v>
      </c>
      <c r="J86" s="1"/>
      <c r="K86" s="2">
        <v>44489</v>
      </c>
      <c r="L86" s="42" t="str">
        <f>HYPERLINK(SUBSTITUTE(Table2[[#This Row],[URL]],"help.chi.ac.uk/","help-live.chi.ac.uk/docs/"), SUBSTITUTE(Table2[[#This Row],[URL]],"help.chi.ac.uk/","help-live.chi.ac.uk/docs/"))</f>
        <v>https://help-live.chi.ac.uk/docs/quick-selection-techniques</v>
      </c>
    </row>
    <row r="87" spans="1:12" ht="14.25" customHeight="1">
      <c r="A87" s="4" t="s">
        <v>247</v>
      </c>
      <c r="B87" s="7" t="s">
        <v>248</v>
      </c>
      <c r="C87" s="30" t="s">
        <v>216</v>
      </c>
      <c r="D87" s="1" t="s">
        <v>217</v>
      </c>
      <c r="E87" s="32" t="s">
        <v>82</v>
      </c>
      <c r="F87" s="1" t="s">
        <v>6</v>
      </c>
      <c r="G87" s="1"/>
      <c r="H87" s="1"/>
      <c r="I87" s="32" t="s">
        <v>83</v>
      </c>
      <c r="J87" s="1"/>
      <c r="K87" s="2">
        <v>44489</v>
      </c>
      <c r="L87" s="42" t="str">
        <f>HYPERLINK(SUBSTITUTE(Table2[[#This Row],[URL]],"help.chi.ac.uk/","help-live.chi.ac.uk/docs/"), SUBSTITUTE(Table2[[#This Row],[URL]],"help.chi.ac.uk/","help-live.chi.ac.uk/docs/"))</f>
        <v>https://help-live.chi.ac.uk/docs/removing-duplicate-values</v>
      </c>
    </row>
    <row r="88" spans="1:12" ht="14.25" customHeight="1">
      <c r="A88" s="4" t="s">
        <v>249</v>
      </c>
      <c r="B88" s="7" t="s">
        <v>250</v>
      </c>
      <c r="C88" s="30" t="s">
        <v>216</v>
      </c>
      <c r="D88" s="1" t="s">
        <v>217</v>
      </c>
      <c r="E88" s="32" t="s">
        <v>82</v>
      </c>
      <c r="F88" s="1" t="s">
        <v>6</v>
      </c>
      <c r="G88" s="1"/>
      <c r="H88" s="1"/>
      <c r="I88" s="32" t="s">
        <v>83</v>
      </c>
      <c r="J88" s="1"/>
      <c r="K88" s="2">
        <v>44490</v>
      </c>
      <c r="L88" s="42" t="str">
        <f>HYPERLINK(SUBSTITUTE(Table2[[#This Row],[URL]],"help.chi.ac.uk/","help-live.chi.ac.uk/docs/"), SUBSTITUTE(Table2[[#This Row],[URL]],"help.chi.ac.uk/","help-live.chi.ac.uk/docs/"))</f>
        <v>https://help-live.chi.ac.uk/docs/resizing-columns-and-rows</v>
      </c>
    </row>
    <row r="89" spans="1:12" ht="14.25" customHeight="1">
      <c r="A89" s="4" t="s">
        <v>251</v>
      </c>
      <c r="B89" s="7" t="s">
        <v>252</v>
      </c>
      <c r="C89" s="30" t="s">
        <v>216</v>
      </c>
      <c r="D89" s="1" t="s">
        <v>217</v>
      </c>
      <c r="E89" s="32" t="s">
        <v>82</v>
      </c>
      <c r="F89" s="1" t="s">
        <v>6</v>
      </c>
      <c r="G89" s="1"/>
      <c r="H89" s="1"/>
      <c r="I89" s="32" t="s">
        <v>83</v>
      </c>
      <c r="J89" s="1"/>
      <c r="K89" s="2">
        <v>44489</v>
      </c>
      <c r="L89" s="42" t="str">
        <f>HYPERLINK(SUBSTITUTE(Table2[[#This Row],[URL]],"help.chi.ac.uk/","help-live.chi.ac.uk/docs/"), SUBSTITUTE(Table2[[#This Row],[URL]],"help.chi.ac.uk/","help-live.chi.ac.uk/docs/"))</f>
        <v>https://help-live.chi.ac.uk/docs/sort-function</v>
      </c>
    </row>
    <row r="90" spans="1:12" ht="14.25" customHeight="1">
      <c r="A90" s="4" t="s">
        <v>253</v>
      </c>
      <c r="B90" s="7" t="s">
        <v>254</v>
      </c>
      <c r="C90" s="30" t="s">
        <v>216</v>
      </c>
      <c r="D90" s="1" t="s">
        <v>217</v>
      </c>
      <c r="E90" s="32" t="s">
        <v>82</v>
      </c>
      <c r="F90" s="1" t="s">
        <v>6</v>
      </c>
      <c r="G90" s="1"/>
      <c r="H90" s="1"/>
      <c r="I90" s="32" t="s">
        <v>83</v>
      </c>
      <c r="J90" s="1"/>
      <c r="K90" s="2">
        <v>44489</v>
      </c>
      <c r="L90" s="42" t="str">
        <f>HYPERLINK(SUBSTITUTE(Table2[[#This Row],[URL]],"help.chi.ac.uk/","help-live.chi.ac.uk/docs/"), SUBSTITUTE(Table2[[#This Row],[URL]],"help.chi.ac.uk/","help-live.chi.ac.uk/docs/"))</f>
        <v>https://help-live.chi.ac.uk/docs/sparklines</v>
      </c>
    </row>
    <row r="91" spans="1:12" ht="14.25" customHeight="1">
      <c r="A91" s="4" t="s">
        <v>255</v>
      </c>
      <c r="B91" s="7" t="s">
        <v>256</v>
      </c>
      <c r="C91" s="30" t="s">
        <v>216</v>
      </c>
      <c r="D91" s="1" t="s">
        <v>217</v>
      </c>
      <c r="E91" s="32" t="s">
        <v>82</v>
      </c>
      <c r="F91" s="1" t="s">
        <v>6</v>
      </c>
      <c r="G91" s="1"/>
      <c r="H91" s="1"/>
      <c r="I91" s="32" t="s">
        <v>83</v>
      </c>
      <c r="J91" s="1"/>
      <c r="K91" s="2">
        <v>44490</v>
      </c>
      <c r="L91" s="42" t="str">
        <f>HYPERLINK(SUBSTITUTE(Table2[[#This Row],[URL]],"help.chi.ac.uk/","help-live.chi.ac.uk/docs/"), SUBSTITUTE(Table2[[#This Row],[URL]],"help.chi.ac.uk/","help-live.chi.ac.uk/docs/"))</f>
        <v>https://help-live.chi.ac.uk/docs/tables</v>
      </c>
    </row>
    <row r="92" spans="1:12" ht="14.25" customHeight="1">
      <c r="A92" s="4" t="s">
        <v>257</v>
      </c>
      <c r="B92" s="7" t="s">
        <v>258</v>
      </c>
      <c r="C92" s="30" t="s">
        <v>216</v>
      </c>
      <c r="D92" s="1"/>
      <c r="E92" s="32" t="s">
        <v>82</v>
      </c>
      <c r="F92" s="1" t="s">
        <v>6</v>
      </c>
      <c r="G92" s="1"/>
      <c r="H92" s="1"/>
      <c r="I92" s="32" t="s">
        <v>83</v>
      </c>
      <c r="J92" s="1"/>
      <c r="K92" s="2">
        <v>44489</v>
      </c>
      <c r="L92" s="42" t="str">
        <f>HYPERLINK(SUBSTITUTE(Table2[[#This Row],[URL]],"help.chi.ac.uk/","help-live.chi.ac.uk/docs/"), SUBSTITUTE(Table2[[#This Row],[URL]],"help.chi.ac.uk/","help-live.chi.ac.uk/docs/"))</f>
        <v>https://help-live.chi.ac.uk/docs/text-columns</v>
      </c>
    </row>
    <row r="93" spans="1:12" ht="14.25" customHeight="1">
      <c r="A93" s="4" t="s">
        <v>259</v>
      </c>
      <c r="B93" s="7" t="s">
        <v>260</v>
      </c>
      <c r="C93" s="30" t="s">
        <v>216</v>
      </c>
      <c r="D93" s="1" t="s">
        <v>217</v>
      </c>
      <c r="E93" s="32" t="s">
        <v>82</v>
      </c>
      <c r="F93" s="1" t="s">
        <v>6</v>
      </c>
      <c r="G93" s="1"/>
      <c r="H93" s="1"/>
      <c r="I93" s="32" t="s">
        <v>83</v>
      </c>
      <c r="J93" s="1"/>
      <c r="K93" s="2">
        <v>44489</v>
      </c>
      <c r="L93" s="42" t="str">
        <f>HYPERLINK(SUBSTITUTE(Table2[[#This Row],[URL]],"help.chi.ac.uk/","help-live.chi.ac.uk/docs/"), SUBSTITUTE(Table2[[#This Row],[URL]],"help.chi.ac.uk/","help-live.chi.ac.uk/docs/"))</f>
        <v>https://help-live.chi.ac.uk/docs/vlookup-hlookup</v>
      </c>
    </row>
    <row r="94" spans="1:12" ht="14.25" customHeight="1">
      <c r="A94" s="4" t="s">
        <v>261</v>
      </c>
      <c r="B94" s="7" t="s">
        <v>262</v>
      </c>
      <c r="C94" s="30" t="s">
        <v>216</v>
      </c>
      <c r="D94" s="1"/>
      <c r="E94" s="32" t="s">
        <v>82</v>
      </c>
      <c r="F94" s="1" t="s">
        <v>6</v>
      </c>
      <c r="G94" s="1"/>
      <c r="H94" s="1"/>
      <c r="I94" s="32" t="s">
        <v>83</v>
      </c>
      <c r="J94" s="1"/>
      <c r="K94" s="2">
        <v>44490</v>
      </c>
      <c r="L94" s="42" t="str">
        <f>HYPERLINK(SUBSTITUTE(Table2[[#This Row],[URL]],"help.chi.ac.uk/","help-live.chi.ac.uk/docs/"), SUBSTITUTE(Table2[[#This Row],[URL]],"help.chi.ac.uk/","help-live.chi.ac.uk/docs/"))</f>
        <v>https://help-live.chi.ac.uk/docs/wrap-text-merge-and-centre</v>
      </c>
    </row>
    <row r="95" spans="1:12" ht="14.25" hidden="1" customHeight="1">
      <c r="A95" s="4" t="s">
        <v>263</v>
      </c>
      <c r="B95" s="7" t="s">
        <v>264</v>
      </c>
      <c r="C95" s="1" t="s">
        <v>63</v>
      </c>
      <c r="D95" s="1" t="s">
        <v>57</v>
      </c>
      <c r="E95" s="32" t="s">
        <v>131</v>
      </c>
      <c r="F95" s="1" t="s">
        <v>7</v>
      </c>
      <c r="G95" s="1"/>
      <c r="H95" s="1"/>
      <c r="I95" s="1" t="s">
        <v>87</v>
      </c>
      <c r="J95" s="1" t="s">
        <v>14</v>
      </c>
      <c r="K95" s="2">
        <v>44949</v>
      </c>
      <c r="L95" s="42" t="str">
        <f>HYPERLINK(SUBSTITUTE(Table2[[#This Row],[URL]],"help.chi.ac.uk/","help-live.chi.ac.uk/docs/"), SUBSTITUTE(Table2[[#This Row],[URL]],"help.chi.ac.uk/","help-live.chi.ac.uk/docs/"))</f>
        <v>https://help-live.chi.ac.uk/docs/restoring-deleted-file-or-folder</v>
      </c>
    </row>
    <row r="96" spans="1:12" ht="14.25" hidden="1" customHeight="1">
      <c r="A96" s="4" t="s">
        <v>265</v>
      </c>
      <c r="B96" s="7" t="s">
        <v>266</v>
      </c>
      <c r="C96" s="1" t="s">
        <v>63</v>
      </c>
      <c r="D96" s="1" t="s">
        <v>57</v>
      </c>
      <c r="E96" s="32" t="s">
        <v>131</v>
      </c>
      <c r="F96" s="1" t="s">
        <v>7</v>
      </c>
      <c r="G96" s="1"/>
      <c r="H96" s="1"/>
      <c r="I96" s="1" t="s">
        <v>87</v>
      </c>
      <c r="J96" s="1" t="s">
        <v>14</v>
      </c>
      <c r="K96" s="2">
        <v>45467</v>
      </c>
      <c r="L96" s="42" t="str">
        <f>HYPERLINK(SUBSTITUTE(Table2[[#This Row],[URL]],"help.chi.ac.uk/","help-live.chi.ac.uk/docs/"), SUBSTITUTE(Table2[[#This Row],[URL]],"help.chi.ac.uk/","help-live.chi.ac.uk/docs/"))</f>
        <v>https://help-live.chi.ac.uk/docs/restoring-files</v>
      </c>
    </row>
    <row r="97" spans="1:12" ht="14.25" hidden="1" customHeight="1">
      <c r="A97" s="4" t="s">
        <v>267</v>
      </c>
      <c r="B97" s="7" t="s">
        <v>268</v>
      </c>
      <c r="C97" s="1" t="s">
        <v>56</v>
      </c>
      <c r="D97" s="1" t="s">
        <v>57</v>
      </c>
      <c r="E97" s="32" t="s">
        <v>131</v>
      </c>
      <c r="F97" s="1" t="s">
        <v>7</v>
      </c>
      <c r="G97" s="1"/>
      <c r="H97" s="1"/>
      <c r="I97" s="32" t="s">
        <v>79</v>
      </c>
      <c r="J97" s="1" t="s">
        <v>14</v>
      </c>
      <c r="K97" s="2">
        <v>45149</v>
      </c>
      <c r="L97" s="42" t="str">
        <f>HYPERLINK(SUBSTITUTE(Table2[[#This Row],[URL]],"help.chi.ac.uk/","help-live.chi.ac.uk/docs/"), SUBSTITUTE(Table2[[#This Row],[URL]],"help.chi.ac.uk/","help-live.chi.ac.uk/docs/"))</f>
        <v>https://help-live.chi.ac.uk/docs/scanning-onedrive</v>
      </c>
    </row>
    <row r="98" spans="1:12" ht="14.25" customHeight="1">
      <c r="A98" s="4" t="s">
        <v>269</v>
      </c>
      <c r="B98" s="7" t="s">
        <v>270</v>
      </c>
      <c r="C98" s="1" t="s">
        <v>63</v>
      </c>
      <c r="D98" s="1"/>
      <c r="E98" s="32" t="s">
        <v>82</v>
      </c>
      <c r="F98" s="1" t="s">
        <v>7</v>
      </c>
      <c r="G98" s="1"/>
      <c r="H98" s="1"/>
      <c r="I98" s="32" t="s">
        <v>83</v>
      </c>
      <c r="J98" s="1" t="s">
        <v>84</v>
      </c>
      <c r="K98" s="2">
        <v>45467</v>
      </c>
      <c r="L98" s="42" t="str">
        <f>HYPERLINK(SUBSTITUTE(Table2[[#This Row],[URL]],"help.chi.ac.uk/","help-live.chi.ac.uk/docs/"), SUBSTITUTE(Table2[[#This Row],[URL]],"help.chi.ac.uk/","help-live.chi.ac.uk/docs/"))</f>
        <v>https://help-live.chi.ac.uk/docs/synchronising-university-onedrive-account-personal-device</v>
      </c>
    </row>
    <row r="99" spans="1:12" ht="14.25" customHeight="1">
      <c r="A99" s="4" t="s">
        <v>271</v>
      </c>
      <c r="B99" s="7" t="s">
        <v>272</v>
      </c>
      <c r="C99" s="1" t="s">
        <v>63</v>
      </c>
      <c r="D99" s="1"/>
      <c r="E99" s="32" t="s">
        <v>82</v>
      </c>
      <c r="F99" s="1" t="s">
        <v>7</v>
      </c>
      <c r="G99" s="1"/>
      <c r="H99" s="1"/>
      <c r="I99" s="32" t="s">
        <v>83</v>
      </c>
      <c r="J99" s="1" t="s">
        <v>84</v>
      </c>
      <c r="K99" s="2">
        <v>44531</v>
      </c>
      <c r="L99" s="42" t="str">
        <f>HYPERLINK(SUBSTITUTE(Table2[[#This Row],[URL]],"help.chi.ac.uk/","help-live.chi.ac.uk/docs/"), SUBSTITUTE(Table2[[#This Row],[URL]],"help.chi.ac.uk/","help-live.chi.ac.uk/docs/"))</f>
        <v>https://help-live.chi.ac.uk/docs/syncing-sharepoint-storage-area-your-computer</v>
      </c>
    </row>
    <row r="100" spans="1:12" ht="14.25" hidden="1" customHeight="1">
      <c r="A100" s="30" t="s">
        <v>273</v>
      </c>
      <c r="B100" s="7" t="s">
        <v>274</v>
      </c>
      <c r="C100" s="1" t="s">
        <v>63</v>
      </c>
      <c r="D100" s="1" t="s">
        <v>57</v>
      </c>
      <c r="E100" s="1" t="s">
        <v>131</v>
      </c>
      <c r="F100" s="1" t="s">
        <v>7</v>
      </c>
      <c r="G100" s="1"/>
      <c r="H100" s="1" t="s">
        <v>275</v>
      </c>
      <c r="I100" s="1" t="s">
        <v>87</v>
      </c>
      <c r="J100" s="1" t="s">
        <v>14</v>
      </c>
      <c r="K100" s="2">
        <v>44949</v>
      </c>
      <c r="L100" s="42" t="str">
        <f>HYPERLINK(SUBSTITUTE(Table2[[#This Row],[URL]],"help.chi.ac.uk/","help-live.chi.ac.uk/docs/"), SUBSTITUTE(Table2[[#This Row],[URL]],"help.chi.ac.uk/","help-live.chi.ac.uk/docs/"))</f>
        <v>https://help-live.chi.ac.uk/docs/usb-storage-devices-including-how-encrypt-how-use-and-what-do-if-you-forget-password</v>
      </c>
    </row>
    <row r="101" spans="1:12" ht="14.25" hidden="1" customHeight="1">
      <c r="A101" s="4" t="s">
        <v>276</v>
      </c>
      <c r="B101" s="7" t="s">
        <v>277</v>
      </c>
      <c r="C101" s="1" t="s">
        <v>56</v>
      </c>
      <c r="D101" s="1" t="s">
        <v>57</v>
      </c>
      <c r="E101" s="32" t="s">
        <v>131</v>
      </c>
      <c r="F101" s="1" t="s">
        <v>8</v>
      </c>
      <c r="G101" s="43"/>
      <c r="H101" s="1"/>
      <c r="I101" s="32" t="s">
        <v>278</v>
      </c>
      <c r="J101" s="1" t="s">
        <v>32</v>
      </c>
      <c r="K101" s="2">
        <v>45749</v>
      </c>
      <c r="L101" s="42" t="str">
        <f>HYPERLINK(SUBSTITUTE(Table2[[#This Row],[URL]],"help.chi.ac.uk/","help-live.chi.ac.uk/docs/"), SUBSTITUTE(Table2[[#This Row],[URL]],"help.chi.ac.uk/","help-live.chi.ac.uk/docs/"))</f>
        <v>https://help-live.chi.ac.uk/docs/ablockerloans</v>
      </c>
    </row>
    <row r="102" spans="1:12" ht="14.25" hidden="1" customHeight="1">
      <c r="A102" s="4" t="s">
        <v>279</v>
      </c>
      <c r="B102" s="7" t="s">
        <v>280</v>
      </c>
      <c r="C102" s="1" t="s">
        <v>63</v>
      </c>
      <c r="D102" s="1"/>
      <c r="E102" s="32" t="s">
        <v>281</v>
      </c>
      <c r="F102" s="1" t="s">
        <v>8</v>
      </c>
      <c r="G102" s="1"/>
      <c r="H102" s="1"/>
      <c r="I102" s="32" t="s">
        <v>79</v>
      </c>
      <c r="J102" s="1" t="s">
        <v>14</v>
      </c>
      <c r="K102" s="2">
        <v>43406</v>
      </c>
      <c r="L102" s="42" t="str">
        <f>HYPERLINK(SUBSTITUTE(Table2[[#This Row],[URL]],"help.chi.ac.uk/","help-live.chi.ac.uk/docs/"), SUBSTITUTE(Table2[[#This Row],[URL]],"help.chi.ac.uk/","help-live.chi.ac.uk/docs/"))</f>
        <v>https://help-live.chi.ac.uk/docs/bustimes</v>
      </c>
    </row>
    <row r="103" spans="1:12" ht="14.25" hidden="1" customHeight="1">
      <c r="A103" s="4" t="s">
        <v>282</v>
      </c>
      <c r="B103" s="7" t="s">
        <v>283</v>
      </c>
      <c r="C103" s="1" t="s">
        <v>56</v>
      </c>
      <c r="D103" s="1" t="s">
        <v>57</v>
      </c>
      <c r="E103" s="32" t="s">
        <v>131</v>
      </c>
      <c r="F103" s="1" t="s">
        <v>8</v>
      </c>
      <c r="G103" s="1"/>
      <c r="H103" s="1" t="s">
        <v>275</v>
      </c>
      <c r="I103" s="32" t="s">
        <v>79</v>
      </c>
      <c r="J103" s="1" t="s">
        <v>14</v>
      </c>
      <c r="K103" s="2">
        <v>45511</v>
      </c>
      <c r="L103" s="42" t="str">
        <f>HYPERLINK(SUBSTITUTE(Table2[[#This Row],[URL]],"help.chi.ac.uk/","help-live.chi.ac.uk/docs/"), SUBSTITUTE(Table2[[#This Row],[URL]],"help.chi.ac.uk/","help-live.chi.ac.uk/docs/"))</f>
        <v>https://help-live.chi.ac.uk/docs/academic-year-roll-over-processes-2024</v>
      </c>
    </row>
    <row r="104" spans="1:12" ht="14.25" hidden="1" customHeight="1">
      <c r="A104" s="4" t="s">
        <v>284</v>
      </c>
      <c r="B104" s="7" t="s">
        <v>285</v>
      </c>
      <c r="C104" s="1" t="s">
        <v>63</v>
      </c>
      <c r="D104" s="1" t="s">
        <v>57</v>
      </c>
      <c r="E104" s="1" t="s">
        <v>98</v>
      </c>
      <c r="F104" s="1" t="s">
        <v>8</v>
      </c>
      <c r="G104" s="1"/>
      <c r="H104" s="1"/>
      <c r="I104" s="32" t="s">
        <v>278</v>
      </c>
      <c r="J104" s="1" t="s">
        <v>32</v>
      </c>
      <c r="K104" s="2">
        <v>45273</v>
      </c>
      <c r="L104" s="42" t="str">
        <f>HYPERLINK(SUBSTITUTE(Table2[[#This Row],[URL]],"help.chi.ac.uk/","help-live.chi.ac.uk/docs/"), SUBSTITUTE(Table2[[#This Row],[URL]],"help.chi.ac.uk/","help-live.chi.ac.uk/docs/"))</f>
        <v>https://help-live.chi.ac.uk/docs/boclrclockerloans</v>
      </c>
    </row>
    <row r="105" spans="1:12" ht="14.25" hidden="1" customHeight="1">
      <c r="A105" s="30" t="s">
        <v>286</v>
      </c>
      <c r="B105" s="7" t="s">
        <v>287</v>
      </c>
      <c r="C105" s="1" t="s">
        <v>63</v>
      </c>
      <c r="D105" s="1" t="s">
        <v>57</v>
      </c>
      <c r="E105" s="1" t="s">
        <v>98</v>
      </c>
      <c r="F105" s="1" t="s">
        <v>8</v>
      </c>
      <c r="G105" s="1"/>
      <c r="H105" s="1"/>
      <c r="I105" s="1" t="s">
        <v>87</v>
      </c>
      <c r="J105" s="1" t="s">
        <v>14</v>
      </c>
      <c r="K105" s="2">
        <v>45464</v>
      </c>
      <c r="L105" s="42" t="str">
        <f>HYPERLINK(SUBSTITUTE(Table2[[#This Row],[URL]],"help.chi.ac.uk/","help-live.chi.ac.uk/docs/"), SUBSTITUTE(Table2[[#This Row],[URL]],"help.chi.ac.uk/","help-live.chi.ac.uk/docs/"))</f>
        <v>https://help-live.chi.ac.uk/docs/bus</v>
      </c>
    </row>
    <row r="106" spans="1:12" ht="14.25" hidden="1" customHeight="1">
      <c r="A106" s="4" t="s">
        <v>288</v>
      </c>
      <c r="B106" s="7" t="s">
        <v>289</v>
      </c>
      <c r="C106" s="1" t="s">
        <v>63</v>
      </c>
      <c r="D106" s="1"/>
      <c r="E106" s="32" t="s">
        <v>290</v>
      </c>
      <c r="F106" s="1" t="s">
        <v>8</v>
      </c>
      <c r="G106" s="1"/>
      <c r="H106" s="1"/>
      <c r="I106" s="32" t="s">
        <v>291</v>
      </c>
      <c r="J106" s="1" t="s">
        <v>31</v>
      </c>
      <c r="K106" s="2">
        <v>44538</v>
      </c>
      <c r="L106" s="42" t="str">
        <f>HYPERLINK(SUBSTITUTE(Table2[[#This Row],[URL]],"help.chi.ac.uk/","help-live.chi.ac.uk/docs/"), SUBSTITUTE(Table2[[#This Row],[URL]],"help.chi.ac.uk/","help-live.chi.ac.uk/docs/"))</f>
        <v>https://help-live.chi.ac.uk/docs/common-placement-assessment-forms</v>
      </c>
    </row>
    <row r="107" spans="1:12" ht="14.25" hidden="1" customHeight="1">
      <c r="A107" s="4" t="s">
        <v>292</v>
      </c>
      <c r="B107" s="7" t="s">
        <v>293</v>
      </c>
      <c r="C107" s="1" t="s">
        <v>63</v>
      </c>
      <c r="D107" s="1"/>
      <c r="E107" s="32" t="s">
        <v>290</v>
      </c>
      <c r="F107" s="1" t="s">
        <v>8</v>
      </c>
      <c r="G107" s="1"/>
      <c r="H107" s="1"/>
      <c r="I107" s="32" t="s">
        <v>79</v>
      </c>
      <c r="J107" s="1" t="s">
        <v>14</v>
      </c>
      <c r="K107" s="2">
        <v>45581</v>
      </c>
      <c r="L107" s="42" t="str">
        <f>HYPERLINK(SUBSTITUTE(Table2[[#This Row],[URL]],"help.chi.ac.uk/","help-live.chi.ac.uk/docs/"), SUBSTITUTE(Table2[[#This Row],[URL]],"help.chi.ac.uk/","help-live.chi.ac.uk/docs/"))</f>
        <v>https://help-live.chi.ac.uk/docs/covid-19-guidance</v>
      </c>
    </row>
    <row r="108" spans="1:12" ht="14.25" hidden="1" customHeight="1">
      <c r="A108" s="4" t="s">
        <v>294</v>
      </c>
      <c r="B108" s="7" t="s">
        <v>295</v>
      </c>
      <c r="C108" s="1" t="s">
        <v>56</v>
      </c>
      <c r="D108" s="1" t="s">
        <v>57</v>
      </c>
      <c r="E108" s="1" t="s">
        <v>98</v>
      </c>
      <c r="F108" s="1" t="s">
        <v>8</v>
      </c>
      <c r="G108" s="1"/>
      <c r="H108" s="1" t="s">
        <v>296</v>
      </c>
      <c r="I108" s="32" t="s">
        <v>79</v>
      </c>
      <c r="J108" s="1" t="s">
        <v>14</v>
      </c>
      <c r="K108" s="2">
        <v>45740</v>
      </c>
      <c r="L108" s="42" t="str">
        <f>HYPERLINK(SUBSTITUTE(Table2[[#This Row],[URL]],"help.chi.ac.uk/","help-live.chi.ac.uk/docs/"), SUBSTITUTE(Table2[[#This Row],[URL]],"help.chi.ac.uk/","help-live.chi.ac.uk/docs/"))</f>
        <v>https://help-live.chi.ac.uk/docs/electric-vehicles</v>
      </c>
    </row>
    <row r="109" spans="1:12" ht="14.25" hidden="1" customHeight="1">
      <c r="A109" s="4" t="s">
        <v>297</v>
      </c>
      <c r="B109" s="7" t="s">
        <v>298</v>
      </c>
      <c r="C109" s="1" t="s">
        <v>63</v>
      </c>
      <c r="D109" s="1"/>
      <c r="E109" s="32" t="s">
        <v>290</v>
      </c>
      <c r="F109" s="1" t="s">
        <v>8</v>
      </c>
      <c r="G109" s="1"/>
      <c r="H109" s="1"/>
      <c r="I109" s="1" t="s">
        <v>87</v>
      </c>
      <c r="J109" s="1" t="s">
        <v>32</v>
      </c>
      <c r="K109" s="2">
        <v>44949</v>
      </c>
      <c r="L109" s="42" t="str">
        <f>HYPERLINK(SUBSTITUTE(Table2[[#This Row],[URL]],"help.chi.ac.uk/","help-live.chi.ac.uk/docs/"), SUBSTITUTE(Table2[[#This Row],[URL]],"help.chi.ac.uk/","help-live.chi.ac.uk/docs/"))</f>
        <v>https://help-live.chi.ac.uk/docs/emergencies-including-first-aid</v>
      </c>
    </row>
    <row r="110" spans="1:12" ht="14.25" hidden="1" customHeight="1">
      <c r="A110" s="30" t="s">
        <v>299</v>
      </c>
      <c r="B110" s="33" t="s">
        <v>300</v>
      </c>
      <c r="C110" s="30" t="s">
        <v>63</v>
      </c>
      <c r="D110" s="30"/>
      <c r="E110" s="32" t="s">
        <v>290</v>
      </c>
      <c r="F110" s="30" t="s">
        <v>8</v>
      </c>
      <c r="G110" s="30"/>
      <c r="H110" s="1" t="s">
        <v>301</v>
      </c>
      <c r="I110" s="30" t="s">
        <v>278</v>
      </c>
      <c r="J110" s="30" t="s">
        <v>32</v>
      </c>
      <c r="K110" s="11">
        <v>45854</v>
      </c>
      <c r="L110" s="42" t="str">
        <f>HYPERLINK(SUBSTITUTE(Table2[[#This Row],[URL]],"help.chi.ac.uk/","help-live.chi.ac.uk/docs/"), SUBSTITUTE(Table2[[#This Row],[URL]],"help.chi.ac.uk/","help-live.chi.ac.uk/docs/"))</f>
        <v>https://help-live.chi.ac.uk/docs/filming</v>
      </c>
    </row>
    <row r="111" spans="1:12" ht="14.25" hidden="1" customHeight="1">
      <c r="A111" s="4" t="s">
        <v>302</v>
      </c>
      <c r="B111" s="7" t="s">
        <v>303</v>
      </c>
      <c r="C111" s="1" t="s">
        <v>63</v>
      </c>
      <c r="D111" s="1"/>
      <c r="E111" s="32" t="s">
        <v>290</v>
      </c>
      <c r="F111" s="1" t="s">
        <v>8</v>
      </c>
      <c r="G111" s="1"/>
      <c r="H111" s="1"/>
      <c r="I111" s="32" t="s">
        <v>83</v>
      </c>
      <c r="J111" s="1" t="s">
        <v>15</v>
      </c>
      <c r="K111" s="2">
        <v>43850</v>
      </c>
      <c r="L111" s="42" t="str">
        <f>HYPERLINK(SUBSTITUTE(Table2[[#This Row],[URL]],"help.chi.ac.uk/","help-live.chi.ac.uk/docs/"), SUBSTITUTE(Table2[[#This Row],[URL]],"help.chi.ac.uk/","help-live.chi.ac.uk/docs/"))</f>
        <v>https://help-live.chi.ac.uk/docs/fire-incident-report-form</v>
      </c>
    </row>
    <row r="112" spans="1:12" ht="14.25" hidden="1" customHeight="1">
      <c r="A112" s="4" t="s">
        <v>304</v>
      </c>
      <c r="B112" s="7" t="s">
        <v>305</v>
      </c>
      <c r="C112" s="1" t="s">
        <v>63</v>
      </c>
      <c r="D112" s="1"/>
      <c r="E112" s="32" t="s">
        <v>290</v>
      </c>
      <c r="F112" s="1" t="s">
        <v>8</v>
      </c>
      <c r="G112" s="1"/>
      <c r="H112" s="1" t="s">
        <v>301</v>
      </c>
      <c r="I112" s="32" t="s">
        <v>278</v>
      </c>
      <c r="J112" s="1" t="s">
        <v>32</v>
      </c>
      <c r="K112" s="2">
        <v>45723</v>
      </c>
      <c r="L112" s="42" t="str">
        <f>HYPERLINK(SUBSTITUTE(Table2[[#This Row],[URL]],"help.chi.ac.uk/","help-live.chi.ac.uk/docs/"), SUBSTITUTE(Table2[[#This Row],[URL]],"help.chi.ac.uk/","help-live.chi.ac.uk/docs/"))</f>
        <v>https://help-live.chi.ac.uk/docs/fnd-rap</v>
      </c>
    </row>
    <row r="113" spans="1:12" ht="14.25" hidden="1" customHeight="1">
      <c r="A113" s="4" t="s">
        <v>306</v>
      </c>
      <c r="B113" s="7" t="s">
        <v>307</v>
      </c>
      <c r="C113" s="1" t="s">
        <v>63</v>
      </c>
      <c r="D113" s="1" t="s">
        <v>57</v>
      </c>
      <c r="E113" s="32" t="s">
        <v>131</v>
      </c>
      <c r="F113" s="1" t="s">
        <v>8</v>
      </c>
      <c r="G113" s="1"/>
      <c r="H113" s="1" t="s">
        <v>308</v>
      </c>
      <c r="I113" s="32" t="s">
        <v>79</v>
      </c>
      <c r="J113" s="1" t="s">
        <v>14</v>
      </c>
      <c r="K113" s="2">
        <v>44581</v>
      </c>
      <c r="L113" s="42" t="str">
        <f>HYPERLINK(SUBSTITUTE(Table2[[#This Row],[URL]],"help.chi.ac.uk/","help-live.chi.ac.uk/docs/"), SUBSTITUTE(Table2[[#This Row],[URL]],"help.chi.ac.uk/","help-live.chi.ac.uk/docs/"))</f>
        <v>https://help-live.chi.ac.uk/docs/mitigating-circumstances</v>
      </c>
    </row>
    <row r="114" spans="1:12" ht="14.25" hidden="1" customHeight="1">
      <c r="A114" s="4" t="s">
        <v>309</v>
      </c>
      <c r="B114" s="7" t="s">
        <v>310</v>
      </c>
      <c r="C114" s="1" t="s">
        <v>56</v>
      </c>
      <c r="D114" s="1"/>
      <c r="E114" s="32" t="s">
        <v>290</v>
      </c>
      <c r="F114" s="1" t="s">
        <v>8</v>
      </c>
      <c r="G114" s="1"/>
      <c r="H114" s="1"/>
      <c r="I114" s="32" t="s">
        <v>83</v>
      </c>
      <c r="J114" s="1" t="s">
        <v>15</v>
      </c>
      <c r="K114" s="2">
        <v>43558</v>
      </c>
      <c r="L114" s="42" t="str">
        <f>HYPERLINK(SUBSTITUTE(Table2[[#This Row],[URL]],"help.chi.ac.uk/","help-live.chi.ac.uk/docs/"), SUBSTITUTE(Table2[[#This Row],[URL]],"help.chi.ac.uk/","help-live.chi.ac.uk/docs/"))</f>
        <v>https://help-live.chi.ac.uk/docs/near-miss-reporting-oops-cards</v>
      </c>
    </row>
    <row r="115" spans="1:12" ht="14.25" hidden="1" customHeight="1">
      <c r="A115" s="4" t="s">
        <v>311</v>
      </c>
      <c r="B115" s="7" t="s">
        <v>312</v>
      </c>
      <c r="C115" s="1" t="s">
        <v>63</v>
      </c>
      <c r="D115" s="1"/>
      <c r="E115" s="32" t="s">
        <v>290</v>
      </c>
      <c r="F115" s="1" t="s">
        <v>8</v>
      </c>
      <c r="G115" s="1"/>
      <c r="H115" s="1"/>
      <c r="I115" s="32" t="s">
        <v>291</v>
      </c>
      <c r="J115" s="1" t="s">
        <v>31</v>
      </c>
      <c r="K115" s="2">
        <v>44544</v>
      </c>
      <c r="L115" s="42" t="str">
        <f>HYPERLINK(SUBSTITUTE(Table2[[#This Row],[URL]],"help.chi.ac.uk/","help-live.chi.ac.uk/docs/"), SUBSTITUTE(Table2[[#This Row],[URL]],"help.chi.ac.uk/","help-live.chi.ac.uk/docs/"))</f>
        <v>https://help-live.chi.ac.uk/docs/nmc-documents</v>
      </c>
    </row>
    <row r="116" spans="1:12" ht="14.25" hidden="1" customHeight="1">
      <c r="A116" s="4" t="s">
        <v>313</v>
      </c>
      <c r="B116" s="7" t="s">
        <v>314</v>
      </c>
      <c r="C116" s="1" t="s">
        <v>63</v>
      </c>
      <c r="D116" s="1"/>
      <c r="E116" s="32" t="s">
        <v>290</v>
      </c>
      <c r="F116" s="1" t="s">
        <v>8</v>
      </c>
      <c r="G116" s="1"/>
      <c r="H116" s="1"/>
      <c r="I116" s="32" t="s">
        <v>291</v>
      </c>
      <c r="J116" s="1" t="s">
        <v>31</v>
      </c>
      <c r="K116" s="2">
        <v>44545</v>
      </c>
      <c r="L116" s="42" t="str">
        <f>HYPERLINK(SUBSTITUTE(Table2[[#This Row],[URL]],"help.chi.ac.uk/","help-live.chi.ac.uk/docs/"), SUBSTITUTE(Table2[[#This Row],[URL]],"help.chi.ac.uk/","help-live.chi.ac.uk/docs/"))</f>
        <v>https://help-live.chi.ac.uk/docs/practice-assessment-documents</v>
      </c>
    </row>
    <row r="117" spans="1:12" ht="14.25" hidden="1" customHeight="1">
      <c r="A117" s="4" t="s">
        <v>315</v>
      </c>
      <c r="B117" s="7" t="s">
        <v>316</v>
      </c>
      <c r="C117" s="1" t="s">
        <v>56</v>
      </c>
      <c r="D117" s="1"/>
      <c r="E117" s="32" t="s">
        <v>290</v>
      </c>
      <c r="F117" s="1" t="s">
        <v>8</v>
      </c>
      <c r="G117" s="1"/>
      <c r="H117" s="1"/>
      <c r="I117" s="32" t="s">
        <v>317</v>
      </c>
      <c r="J117" s="1" t="s">
        <v>18</v>
      </c>
      <c r="K117" s="2">
        <v>45567</v>
      </c>
      <c r="L117" s="42" t="str">
        <f>HYPERLINK(SUBSTITUTE(Table2[[#This Row],[URL]],"help.chi.ac.uk/","help-live.chi.ac.uk/docs/"), SUBSTITUTE(Table2[[#This Row],[URL]],"help.chi.ac.uk/","help-live.chi.ac.uk/docs/"))</f>
        <v>https://help-live.chi.ac.uk/docs/royal-literary-fund-fellows</v>
      </c>
    </row>
    <row r="118" spans="1:12" ht="14.25" hidden="1" customHeight="1">
      <c r="A118" s="4" t="s">
        <v>318</v>
      </c>
      <c r="B118" s="7" t="s">
        <v>319</v>
      </c>
      <c r="C118" s="1" t="s">
        <v>63</v>
      </c>
      <c r="D118" s="1"/>
      <c r="E118" s="32" t="s">
        <v>290</v>
      </c>
      <c r="F118" s="1" t="s">
        <v>8</v>
      </c>
      <c r="G118" s="1"/>
      <c r="H118" s="1"/>
      <c r="I118" s="32" t="s">
        <v>291</v>
      </c>
      <c r="J118" s="1" t="s">
        <v>31</v>
      </c>
      <c r="K118" s="2">
        <v>44545</v>
      </c>
      <c r="L118" s="42" t="str">
        <f>HYPERLINK(SUBSTITUTE(Table2[[#This Row],[URL]],"help.chi.ac.uk/","help-live.chi.ac.uk/docs/"), SUBSTITUTE(Table2[[#This Row],[URL]],"help.chi.ac.uk/","help-live.chi.ac.uk/docs/"))</f>
        <v>https://help-live.chi.ac.uk/docs/snah-polices-and-operational-guidlines</v>
      </c>
    </row>
    <row r="119" spans="1:12" ht="14.25" hidden="1" customHeight="1">
      <c r="A119" s="4" t="s">
        <v>320</v>
      </c>
      <c r="B119" s="7" t="s">
        <v>321</v>
      </c>
      <c r="C119" s="1" t="s">
        <v>56</v>
      </c>
      <c r="D119" s="1"/>
      <c r="E119" s="1" t="s">
        <v>98</v>
      </c>
      <c r="F119" s="1" t="s">
        <v>8</v>
      </c>
      <c r="G119" s="1"/>
      <c r="H119" s="1"/>
      <c r="I119" s="32" t="s">
        <v>278</v>
      </c>
      <c r="J119" s="1" t="s">
        <v>32</v>
      </c>
      <c r="K119" s="2">
        <v>45603</v>
      </c>
      <c r="L119" s="42" t="str">
        <f>HYPERLINK(SUBSTITUTE(Table2[[#This Row],[URL]],"help.chi.ac.uk/","help-live.chi.ac.uk/docs/"), SUBSTITUTE(Table2[[#This Row],[URL]],"help.chi.ac.uk/","help-live.chi.ac.uk/docs/"))</f>
        <v>https://help-live.chi.ac.uk/docs/staff-hub-boc</v>
      </c>
    </row>
    <row r="120" spans="1:12" ht="14.25" hidden="1" customHeight="1">
      <c r="A120" s="4" t="s">
        <v>322</v>
      </c>
      <c r="B120" s="7" t="s">
        <v>323</v>
      </c>
      <c r="C120" s="1" t="s">
        <v>56</v>
      </c>
      <c r="D120" s="1"/>
      <c r="E120" s="1" t="s">
        <v>98</v>
      </c>
      <c r="F120" s="1" t="s">
        <v>8</v>
      </c>
      <c r="G120" s="1"/>
      <c r="H120" s="1"/>
      <c r="I120" s="32" t="s">
        <v>278</v>
      </c>
      <c r="J120" s="1" t="s">
        <v>32</v>
      </c>
      <c r="K120" s="2">
        <v>45609</v>
      </c>
      <c r="L120" s="42" t="str">
        <f>HYPERLINK(SUBSTITUTE(Table2[[#This Row],[URL]],"help.chi.ac.uk/","help-live.chi.ac.uk/docs/"), SUBSTITUTE(Table2[[#This Row],[URL]],"help.chi.ac.uk/","help-live.chi.ac.uk/docs/"))</f>
        <v>https://help-live.chi.ac.uk/docs/staff-hub-brc</v>
      </c>
    </row>
    <row r="121" spans="1:12" ht="14.25" hidden="1" customHeight="1">
      <c r="A121" s="4" t="s">
        <v>324</v>
      </c>
      <c r="B121" s="7" t="s">
        <v>325</v>
      </c>
      <c r="C121" s="1" t="s">
        <v>63</v>
      </c>
      <c r="D121" s="1"/>
      <c r="E121" s="1" t="s">
        <v>98</v>
      </c>
      <c r="F121" s="1" t="s">
        <v>8</v>
      </c>
      <c r="G121" s="1"/>
      <c r="H121" s="1"/>
      <c r="I121" s="32" t="s">
        <v>278</v>
      </c>
      <c r="J121" s="1" t="s">
        <v>32</v>
      </c>
      <c r="K121" s="2">
        <v>44825</v>
      </c>
      <c r="L121" s="42" t="str">
        <f>HYPERLINK(SUBSTITUTE(Table2[[#This Row],[URL]],"help.chi.ac.uk/","help-live.chi.ac.uk/docs/"), SUBSTITUTE(Table2[[#This Row],[URL]],"help.chi.ac.uk/","help-live.chi.ac.uk/docs/"))</f>
        <v>https://help-live.chi.ac.uk/docs/sclockerloans</v>
      </c>
    </row>
    <row r="122" spans="1:12" ht="14.25" hidden="1" customHeight="1">
      <c r="A122" s="4" t="s">
        <v>326</v>
      </c>
      <c r="B122" s="7" t="s">
        <v>327</v>
      </c>
      <c r="C122" s="1" t="s">
        <v>56</v>
      </c>
      <c r="D122" s="1"/>
      <c r="E122" s="32" t="s">
        <v>290</v>
      </c>
      <c r="F122" s="1" t="s">
        <v>8</v>
      </c>
      <c r="G122" s="1"/>
      <c r="H122" s="1"/>
      <c r="I122" s="32" t="s">
        <v>328</v>
      </c>
      <c r="J122" s="1" t="s">
        <v>18</v>
      </c>
      <c r="K122" s="2">
        <v>45156</v>
      </c>
      <c r="L122" s="42" t="str">
        <f>HYPERLINK(SUBSTITUTE(Table2[[#This Row],[URL]],"help.chi.ac.uk/","help-live.chi.ac.uk/docs/"), SUBSTITUTE(Table2[[#This Row],[URL]],"help.chi.ac.uk/","help-live.chi.ac.uk/docs/"))</f>
        <v>https://help-live.chi.ac.uk/docs/summary-university%E2%80%99s-physical-access-controls</v>
      </c>
    </row>
    <row r="123" spans="1:12" ht="14.25" hidden="1" customHeight="1">
      <c r="A123" s="4" t="s">
        <v>329</v>
      </c>
      <c r="B123" s="7" t="s">
        <v>330</v>
      </c>
      <c r="C123" s="1" t="s">
        <v>56</v>
      </c>
      <c r="D123" s="1"/>
      <c r="E123" s="32" t="s">
        <v>290</v>
      </c>
      <c r="F123" s="1" t="s">
        <v>8</v>
      </c>
      <c r="G123" s="1"/>
      <c r="H123" s="1" t="s">
        <v>331</v>
      </c>
      <c r="I123" s="1" t="s">
        <v>87</v>
      </c>
      <c r="J123" s="1" t="s">
        <v>14</v>
      </c>
      <c r="K123" s="2">
        <v>45755</v>
      </c>
      <c r="L123" s="42" t="str">
        <f>HYPERLINK(SUBSTITUTE(Table2[[#This Row],[URL]],"help.chi.ac.uk/","help-live.chi.ac.uk/docs/"), SUBSTITUTE(Table2[[#This Row],[URL]],"help.chi.ac.uk/","help-live.chi.ac.uk/docs/"))</f>
        <v>https://help-live.chi.ac.uk/docs/tenders</v>
      </c>
    </row>
    <row r="124" spans="1:12" ht="14.25" hidden="1" customHeight="1">
      <c r="A124" s="4" t="s">
        <v>332</v>
      </c>
      <c r="B124" s="7" t="s">
        <v>333</v>
      </c>
      <c r="C124" s="1" t="s">
        <v>56</v>
      </c>
      <c r="D124" s="1"/>
      <c r="E124" s="32" t="s">
        <v>290</v>
      </c>
      <c r="F124" s="1" t="s">
        <v>8</v>
      </c>
      <c r="G124" s="1"/>
      <c r="H124" s="1"/>
      <c r="I124" s="32" t="s">
        <v>317</v>
      </c>
      <c r="J124" s="1" t="s">
        <v>99</v>
      </c>
      <c r="K124" s="2">
        <v>45153</v>
      </c>
      <c r="L124" s="42" t="str">
        <f>HYPERLINK(SUBSTITUTE(Table2[[#This Row],[URL]],"help.chi.ac.uk/","help-live.chi.ac.uk/docs/"), SUBSTITUTE(Table2[[#This Row],[URL]],"help.chi.ac.uk/","help-live.chi.ac.uk/docs/"))</f>
        <v>https://help-live.chi.ac.uk/docs/prevent-programme</v>
      </c>
    </row>
    <row r="125" spans="1:12" ht="14.25" hidden="1" customHeight="1">
      <c r="A125" s="4" t="s">
        <v>334</v>
      </c>
      <c r="B125" s="7" t="s">
        <v>335</v>
      </c>
      <c r="C125" s="1" t="s">
        <v>63</v>
      </c>
      <c r="D125" s="1" t="s">
        <v>57</v>
      </c>
      <c r="E125" s="1" t="s">
        <v>98</v>
      </c>
      <c r="F125" s="1" t="s">
        <v>8</v>
      </c>
      <c r="G125" s="1"/>
      <c r="H125" s="1"/>
      <c r="I125" s="1" t="s">
        <v>87</v>
      </c>
      <c r="J125" s="1" t="s">
        <v>32</v>
      </c>
      <c r="K125" s="2">
        <v>45015</v>
      </c>
      <c r="L125" s="42" t="str">
        <f>HYPERLINK(SUBSTITUTE(Table2[[#This Row],[URL]],"help.chi.ac.uk/","help-live.chi.ac.uk/docs/"), SUBSTITUTE(Table2[[#This Row],[URL]],"help.chi.ac.uk/","help-live.chi.ac.uk/docs/"))</f>
        <v>https://help-live.chi.ac.uk/docs/transport</v>
      </c>
    </row>
    <row r="126" spans="1:12" ht="14.25" hidden="1" customHeight="1">
      <c r="A126" s="4" t="s">
        <v>336</v>
      </c>
      <c r="B126" s="7" t="s">
        <v>337</v>
      </c>
      <c r="C126" s="1" t="s">
        <v>63</v>
      </c>
      <c r="D126" s="1"/>
      <c r="E126" s="32" t="s">
        <v>290</v>
      </c>
      <c r="F126" s="1" t="s">
        <v>8</v>
      </c>
      <c r="G126" s="1"/>
      <c r="H126" s="1"/>
      <c r="I126" s="32" t="s">
        <v>291</v>
      </c>
      <c r="J126" s="1" t="s">
        <v>31</v>
      </c>
      <c r="K126" s="2">
        <v>45357</v>
      </c>
      <c r="L126" s="42" t="str">
        <f>HYPERLINK(SUBSTITUTE(Table2[[#This Row],[URL]],"help.chi.ac.uk/","help-live.chi.ac.uk/docs/"), SUBSTITUTE(Table2[[#This Row],[URL]],"help.chi.ac.uk/","help-live.chi.ac.uk/docs/"))</f>
        <v>https://help-live.chi.ac.uk/docs/Mypad-Support</v>
      </c>
    </row>
    <row r="127" spans="1:12" ht="14.25" hidden="1" customHeight="1">
      <c r="A127" s="4" t="s">
        <v>338</v>
      </c>
      <c r="B127" s="7" t="s">
        <v>339</v>
      </c>
      <c r="C127" s="1" t="s">
        <v>63</v>
      </c>
      <c r="D127" s="1"/>
      <c r="E127" s="32" t="s">
        <v>290</v>
      </c>
      <c r="F127" s="1" t="s">
        <v>8</v>
      </c>
      <c r="G127" s="1"/>
      <c r="H127" s="1"/>
      <c r="I127" s="32" t="s">
        <v>291</v>
      </c>
      <c r="J127" s="1" t="s">
        <v>31</v>
      </c>
      <c r="K127" s="2">
        <v>44538</v>
      </c>
      <c r="L127" s="42" t="str">
        <f>HYPERLINK(SUBSTITUTE(Table2[[#This Row],[URL]],"help.chi.ac.uk/","help-live.chi.ac.uk/docs/"), SUBSTITUTE(Table2[[#This Row],[URL]],"help.chi.ac.uk/","help-live.chi.ac.uk/docs/"))</f>
        <v>https://help-live.chi.ac.uk/docs/welcome-university-chichester-physiotherapy</v>
      </c>
    </row>
    <row r="128" spans="1:12" ht="14.25" hidden="1" customHeight="1">
      <c r="A128" s="35" t="s">
        <v>340</v>
      </c>
      <c r="B128" s="27" t="s">
        <v>341</v>
      </c>
      <c r="C128" s="30" t="s">
        <v>216</v>
      </c>
      <c r="D128" s="28"/>
      <c r="E128" s="28" t="s">
        <v>290</v>
      </c>
      <c r="F128" s="1" t="s">
        <v>12</v>
      </c>
      <c r="G128" s="1"/>
      <c r="H128" s="1"/>
      <c r="I128" s="28"/>
      <c r="J128" s="1"/>
      <c r="K128" s="2"/>
      <c r="L128" s="42" t="str">
        <f>HYPERLINK(SUBSTITUTE(Table2[[#This Row],[URL]],"help.chi.ac.uk/","help-live.chi.ac.uk/docs/"), SUBSTITUTE(Table2[[#This Row],[URL]],"help.chi.ac.uk/","help-live.chi.ac.uk/docs/"))</f>
        <v>https://help-live.chi.ac.uk/docs/cp-any-time</v>
      </c>
    </row>
    <row r="129" spans="1:12" ht="14.25" hidden="1" customHeight="1">
      <c r="A129" s="4" t="s">
        <v>342</v>
      </c>
      <c r="B129" s="27" t="s">
        <v>343</v>
      </c>
      <c r="C129" s="30" t="s">
        <v>216</v>
      </c>
      <c r="D129" s="28"/>
      <c r="E129" s="28" t="s">
        <v>290</v>
      </c>
      <c r="F129" s="1" t="s">
        <v>12</v>
      </c>
      <c r="G129" s="1"/>
      <c r="H129" s="1"/>
      <c r="I129" s="28"/>
      <c r="J129" s="1"/>
      <c r="K129" s="2"/>
      <c r="L129" s="42" t="str">
        <f>HYPERLINK(SUBSTITUTE(Table2[[#This Row],[URL]],"help.chi.ac.uk/","help-live.chi.ac.uk/docs/"), SUBSTITUTE(Table2[[#This Row],[URL]],"help.chi.ac.uk/","help-live.chi.ac.uk/docs/"))</f>
        <v>https://help-live.chi.ac.uk/docs/cp-final</v>
      </c>
    </row>
    <row r="130" spans="1:12" ht="14.25" hidden="1" customHeight="1">
      <c r="A130" s="4" t="s">
        <v>344</v>
      </c>
      <c r="B130" s="27" t="s">
        <v>345</v>
      </c>
      <c r="C130" s="30" t="s">
        <v>216</v>
      </c>
      <c r="D130" s="28"/>
      <c r="E130" s="28" t="s">
        <v>290</v>
      </c>
      <c r="F130" s="1" t="s">
        <v>12</v>
      </c>
      <c r="G130" s="1"/>
      <c r="H130" s="1"/>
      <c r="I130" s="28"/>
      <c r="J130" s="1"/>
      <c r="K130" s="2"/>
      <c r="L130" s="42" t="str">
        <f>HYPERLINK(SUBSTITUTE(Table2[[#This Row],[URL]],"help.chi.ac.uk/","help-live.chi.ac.uk/docs/"), SUBSTITUTE(Table2[[#This Row],[URL]],"help.chi.ac.uk/","help-live.chi.ac.uk/docs/"))</f>
        <v>https://help-live.chi.ac.uk/docs/cp-medication-glossary</v>
      </c>
    </row>
    <row r="131" spans="1:12" ht="14.25" hidden="1" customHeight="1">
      <c r="A131" s="4" t="s">
        <v>346</v>
      </c>
      <c r="B131" s="27" t="s">
        <v>347</v>
      </c>
      <c r="C131" s="30" t="s">
        <v>216</v>
      </c>
      <c r="D131" s="28"/>
      <c r="E131" s="28" t="s">
        <v>290</v>
      </c>
      <c r="F131" s="1" t="s">
        <v>12</v>
      </c>
      <c r="G131" s="1"/>
      <c r="H131" s="1"/>
      <c r="I131" s="28"/>
      <c r="J131" s="1"/>
      <c r="K131" s="2"/>
      <c r="L131" s="42" t="str">
        <f>HYPERLINK(SUBSTITUTE(Table2[[#This Row],[URL]],"help.chi.ac.uk/","help-live.chi.ac.uk/docs/"), SUBSTITUTE(Table2[[#This Row],[URL]],"help.chi.ac.uk/","help-live.chi.ac.uk/docs/"))</f>
        <v>https://help-live.chi.ac.uk/docs/cp-mid-point</v>
      </c>
    </row>
    <row r="132" spans="1:12" ht="14.25" hidden="1" customHeight="1">
      <c r="A132" s="4" t="s">
        <v>348</v>
      </c>
      <c r="B132" s="27" t="s">
        <v>349</v>
      </c>
      <c r="C132" s="30" t="s">
        <v>216</v>
      </c>
      <c r="D132" s="28"/>
      <c r="E132" s="28" t="s">
        <v>290</v>
      </c>
      <c r="F132" s="1" t="s">
        <v>12</v>
      </c>
      <c r="G132" s="1"/>
      <c r="H132" s="1"/>
      <c r="I132" s="28"/>
      <c r="J132" s="1"/>
      <c r="K132" s="2"/>
      <c r="L132" s="42" t="str">
        <f>HYPERLINK(SUBSTITUTE(Table2[[#This Row],[URL]],"help.chi.ac.uk/","help-live.chi.ac.uk/docs/"), SUBSTITUTE(Table2[[#This Row],[URL]],"help.chi.ac.uk/","help-live.chi.ac.uk/docs/"))</f>
        <v>https://help-live.chi.ac.uk/docs/cp-oar-forms</v>
      </c>
    </row>
    <row r="133" spans="1:12" ht="14.25" hidden="1" customHeight="1">
      <c r="A133" s="4" t="s">
        <v>350</v>
      </c>
      <c r="B133" s="27" t="s">
        <v>351</v>
      </c>
      <c r="C133" s="30" t="s">
        <v>216</v>
      </c>
      <c r="D133" s="28"/>
      <c r="E133" s="28" t="s">
        <v>290</v>
      </c>
      <c r="F133" s="1" t="s">
        <v>12</v>
      </c>
      <c r="G133" s="1"/>
      <c r="H133" s="1"/>
      <c r="I133" s="28"/>
      <c r="J133" s="1"/>
      <c r="K133" s="2"/>
      <c r="L133" s="42" t="str">
        <f>HYPERLINK(SUBSTITUTE(Table2[[#This Row],[URL]],"help.chi.ac.uk/","help-live.chi.ac.uk/docs/"), SUBSTITUTE(Table2[[#This Row],[URL]],"help.chi.ac.uk/","help-live.chi.ac.uk/docs/"))</f>
        <v>https://help-live.chi.ac.uk/docs/cp-overview</v>
      </c>
    </row>
    <row r="134" spans="1:12" ht="14.25" hidden="1" customHeight="1">
      <c r="A134" s="4" t="s">
        <v>352</v>
      </c>
      <c r="B134" s="27" t="s">
        <v>353</v>
      </c>
      <c r="C134" s="30" t="s">
        <v>216</v>
      </c>
      <c r="D134" s="28"/>
      <c r="E134" s="28" t="s">
        <v>290</v>
      </c>
      <c r="F134" s="1" t="s">
        <v>12</v>
      </c>
      <c r="G134" s="1"/>
      <c r="H134" s="1"/>
      <c r="I134" s="28"/>
      <c r="J134" s="1"/>
      <c r="K134" s="2"/>
      <c r="L134" s="42" t="str">
        <f>HYPERLINK(SUBSTITUTE(Table2[[#This Row],[URL]],"help.chi.ac.uk/","help-live.chi.ac.uk/docs/"), SUBSTITUTE(Table2[[#This Row],[URL]],"help.chi.ac.uk/","help-live.chi.ac.uk/docs/"))</f>
        <v>https://help-live.chi.ac.uk/docs/cp-part-specfic</v>
      </c>
    </row>
    <row r="135" spans="1:12" ht="14.25" hidden="1" customHeight="1">
      <c r="A135" s="4" t="s">
        <v>354</v>
      </c>
      <c r="B135" s="27" t="s">
        <v>355</v>
      </c>
      <c r="C135" s="30" t="s">
        <v>216</v>
      </c>
      <c r="D135" s="28"/>
      <c r="E135" s="28" t="s">
        <v>290</v>
      </c>
      <c r="F135" s="1" t="s">
        <v>12</v>
      </c>
      <c r="G135" s="1"/>
      <c r="H135" s="1"/>
      <c r="I135" s="28"/>
      <c r="J135" s="1"/>
      <c r="K135" s="2"/>
      <c r="L135" s="42" t="str">
        <f>HYPERLINK(SUBSTITUTE(Table2[[#This Row],[URL]],"help.chi.ac.uk/","help-live.chi.ac.uk/docs/"), SUBSTITUTE(Table2[[#This Row],[URL]],"help.chi.ac.uk/","help-live.chi.ac.uk/docs/"))</f>
        <v>https://help-live.chi.ac.uk/docs/cp-placement-passport</v>
      </c>
    </row>
    <row r="136" spans="1:12" ht="14.25" hidden="1" customHeight="1">
      <c r="A136" s="4" t="s">
        <v>356</v>
      </c>
      <c r="B136" s="27" t="s">
        <v>357</v>
      </c>
      <c r="C136" s="30" t="s">
        <v>216</v>
      </c>
      <c r="D136" s="28"/>
      <c r="E136" s="28" t="s">
        <v>290</v>
      </c>
      <c r="F136" s="1" t="s">
        <v>12</v>
      </c>
      <c r="G136" s="1"/>
      <c r="H136" s="1"/>
      <c r="I136" s="28"/>
      <c r="J136" s="1"/>
      <c r="K136" s="2"/>
      <c r="L136" s="42" t="str">
        <f>HYPERLINK(SUBSTITUTE(Table2[[#This Row],[URL]],"help.chi.ac.uk/","help-live.chi.ac.uk/docs/"), SUBSTITUTE(Table2[[#This Row],[URL]],"help.chi.ac.uk/","help-live.chi.ac.uk/docs/"))</f>
        <v>https://help-live.chi.ac.uk/docs/cp-record-reflections-support-proficiencies-and-values</v>
      </c>
    </row>
    <row r="137" spans="1:12" ht="14.25" hidden="1" customHeight="1">
      <c r="A137" s="4" t="s">
        <v>358</v>
      </c>
      <c r="B137" s="27" t="s">
        <v>359</v>
      </c>
      <c r="C137" s="30" t="s">
        <v>216</v>
      </c>
      <c r="D137" s="28"/>
      <c r="E137" s="28" t="s">
        <v>290</v>
      </c>
      <c r="F137" s="1" t="s">
        <v>12</v>
      </c>
      <c r="G137" s="1"/>
      <c r="H137" s="1"/>
      <c r="I137" s="28"/>
      <c r="J137" s="1"/>
      <c r="K137" s="2"/>
      <c r="L137" s="42" t="str">
        <f>HYPERLINK(SUBSTITUTE(Table2[[#This Row],[URL]],"help.chi.ac.uk/","help-live.chi.ac.uk/docs/"), SUBSTITUTE(Table2[[#This Row],[URL]],"help.chi.ac.uk/","help-live.chi.ac.uk/docs/"))</f>
        <v>https://help-live.chi.ac.uk/docs/cp-start</v>
      </c>
    </row>
    <row r="138" spans="1:12" ht="14.25" hidden="1" customHeight="1">
      <c r="A138" s="4" t="s">
        <v>360</v>
      </c>
      <c r="B138" s="27" t="s">
        <v>361</v>
      </c>
      <c r="C138" s="30" t="s">
        <v>216</v>
      </c>
      <c r="D138" s="28"/>
      <c r="E138" s="28" t="s">
        <v>290</v>
      </c>
      <c r="F138" s="1" t="s">
        <v>12</v>
      </c>
      <c r="G138" s="1"/>
      <c r="H138" s="1"/>
      <c r="I138" s="28"/>
      <c r="J138" s="1"/>
      <c r="K138" s="2"/>
      <c r="L138" s="42" t="str">
        <f>HYPERLINK(SUBSTITUTE(Table2[[#This Row],[URL]],"help.chi.ac.uk/","help-live.chi.ac.uk/docs/"), SUBSTITUTE(Table2[[#This Row],[URL]],"help.chi.ac.uk/","help-live.chi.ac.uk/docs/"))</f>
        <v>https://help-live.chi.ac.uk/docs/1side-menu-toggle</v>
      </c>
    </row>
    <row r="139" spans="1:12" ht="14.25" hidden="1" customHeight="1">
      <c r="A139" s="34" t="s">
        <v>362</v>
      </c>
      <c r="B139" s="27" t="s">
        <v>363</v>
      </c>
      <c r="C139" s="30" t="s">
        <v>216</v>
      </c>
      <c r="D139" s="28"/>
      <c r="E139" s="28" t="s">
        <v>290</v>
      </c>
      <c r="F139" s="1" t="s">
        <v>12</v>
      </c>
      <c r="G139" s="1"/>
      <c r="H139" s="1"/>
      <c r="I139" s="28"/>
      <c r="J139" s="1"/>
      <c r="K139" s="2"/>
      <c r="L139" s="42" t="str">
        <f>HYPERLINK(SUBSTITUTE(Table2[[#This Row],[URL]],"help.chi.ac.uk/","help-live.chi.ac.uk/docs/"), SUBSTITUTE(Table2[[#This Row],[URL]],"help.chi.ac.uk/","help-live.chi.ac.uk/docs/"))</f>
        <v>https://help-live.chi.ac.uk/docs/10timesheet-button</v>
      </c>
    </row>
    <row r="140" spans="1:12" ht="14.25" hidden="1" customHeight="1">
      <c r="A140" s="4" t="s">
        <v>364</v>
      </c>
      <c r="B140" s="27" t="s">
        <v>365</v>
      </c>
      <c r="C140" s="30" t="s">
        <v>216</v>
      </c>
      <c r="D140" s="28"/>
      <c r="E140" s="28" t="s">
        <v>290</v>
      </c>
      <c r="F140" s="1" t="s">
        <v>12</v>
      </c>
      <c r="G140" s="1"/>
      <c r="H140" s="1"/>
      <c r="I140" s="28"/>
      <c r="J140" s="1"/>
      <c r="K140" s="2"/>
      <c r="L140" s="42" t="str">
        <f>HYPERLINK(SUBSTITUTE(Table2[[#This Row],[URL]],"help.chi.ac.uk/","help-live.chi.ac.uk/docs/"), SUBSTITUTE(Table2[[#This Row],[URL]],"help.chi.ac.uk/","help-live.chi.ac.uk/docs/"))</f>
        <v>https://help-live.chi.ac.uk/docs/2messaging</v>
      </c>
    </row>
    <row r="141" spans="1:12" ht="14.25" hidden="1" customHeight="1">
      <c r="A141" s="4" t="s">
        <v>366</v>
      </c>
      <c r="B141" s="27" t="s">
        <v>367</v>
      </c>
      <c r="C141" s="30" t="s">
        <v>216</v>
      </c>
      <c r="D141" s="28"/>
      <c r="E141" s="28" t="s">
        <v>290</v>
      </c>
      <c r="F141" s="1" t="s">
        <v>12</v>
      </c>
      <c r="G141" s="1"/>
      <c r="H141" s="1"/>
      <c r="I141" s="28"/>
      <c r="J141" s="1"/>
      <c r="K141" s="2"/>
      <c r="L141" s="42" t="str">
        <f>HYPERLINK(SUBSTITUTE(Table2[[#This Row],[URL]],"help.chi.ac.uk/","help-live.chi.ac.uk/docs/"), SUBSTITUTE(Table2[[#This Row],[URL]],"help.chi.ac.uk/","help-live.chi.ac.uk/docs/"))</f>
        <v>https://help-live.chi.ac.uk/docs/3logging-out</v>
      </c>
    </row>
    <row r="142" spans="1:12" ht="14.25" hidden="1" customHeight="1">
      <c r="A142" s="4" t="s">
        <v>368</v>
      </c>
      <c r="B142" s="27" t="s">
        <v>369</v>
      </c>
      <c r="C142" s="30" t="s">
        <v>216</v>
      </c>
      <c r="D142" s="28"/>
      <c r="E142" s="28" t="s">
        <v>290</v>
      </c>
      <c r="F142" s="1" t="s">
        <v>12</v>
      </c>
      <c r="G142" s="1"/>
      <c r="H142" s="1"/>
      <c r="I142" s="28"/>
      <c r="J142" s="1"/>
      <c r="K142" s="2"/>
      <c r="L142" s="42" t="str">
        <f>HYPERLINK(SUBSTITUTE(Table2[[#This Row],[URL]],"help.chi.ac.uk/","help-live.chi.ac.uk/docs/"), SUBSTITUTE(Table2[[#This Row],[URL]],"help.chi.ac.uk/","help-live.chi.ac.uk/docs/"))</f>
        <v>https://help-live.chi.ac.uk/docs/4icons</v>
      </c>
    </row>
    <row r="143" spans="1:12" ht="14.25" hidden="1" customHeight="1">
      <c r="A143" s="4" t="s">
        <v>370</v>
      </c>
      <c r="B143" s="27" t="s">
        <v>371</v>
      </c>
      <c r="C143" s="30" t="s">
        <v>216</v>
      </c>
      <c r="D143" s="28"/>
      <c r="E143" s="28" t="s">
        <v>290</v>
      </c>
      <c r="F143" s="1" t="s">
        <v>12</v>
      </c>
      <c r="G143" s="1"/>
      <c r="H143" s="1"/>
      <c r="I143" s="28"/>
      <c r="J143" s="1"/>
      <c r="K143" s="2"/>
      <c r="L143" s="42" t="str">
        <f>HYPERLINK(SUBSTITUTE(Table2[[#This Row],[URL]],"help.chi.ac.uk/","help-live.chi.ac.uk/docs/"), SUBSTITUTE(Table2[[#This Row],[URL]],"help.chi.ac.uk/","help-live.chi.ac.uk/docs/"))</f>
        <v>https://help-live.chi.ac.uk/docs/5current-placement-allocation</v>
      </c>
    </row>
    <row r="144" spans="1:12" ht="14.25" hidden="1" customHeight="1">
      <c r="A144" s="4" t="s">
        <v>372</v>
      </c>
      <c r="B144" s="27" t="s">
        <v>373</v>
      </c>
      <c r="C144" s="30" t="s">
        <v>216</v>
      </c>
      <c r="D144" s="28"/>
      <c r="E144" s="28" t="s">
        <v>290</v>
      </c>
      <c r="F144" s="1" t="s">
        <v>12</v>
      </c>
      <c r="G144" s="1"/>
      <c r="H144" s="1"/>
      <c r="I144" s="28"/>
      <c r="J144" s="1"/>
      <c r="K144" s="2"/>
      <c r="L144" s="42" t="str">
        <f>HYPERLINK(SUBSTITUTE(Table2[[#This Row],[URL]],"help.chi.ac.uk/","help-live.chi.ac.uk/docs/"), SUBSTITUTE(Table2[[#This Row],[URL]],"help.chi.ac.uk/","help-live.chi.ac.uk/docs/"))</f>
        <v>https://help-live.chi.ac.uk/docs/6whatsnext</v>
      </c>
    </row>
    <row r="145" spans="1:12" ht="14.25" hidden="1" customHeight="1">
      <c r="A145" s="4" t="s">
        <v>374</v>
      </c>
      <c r="B145" s="27" t="s">
        <v>375</v>
      </c>
      <c r="C145" s="30" t="s">
        <v>216</v>
      </c>
      <c r="D145" s="28"/>
      <c r="E145" s="28" t="s">
        <v>290</v>
      </c>
      <c r="F145" s="1" t="s">
        <v>12</v>
      </c>
      <c r="G145" s="1"/>
      <c r="H145" s="1"/>
      <c r="I145" s="28"/>
      <c r="J145" s="1"/>
      <c r="K145" s="2"/>
      <c r="L145" s="42" t="str">
        <f>HYPERLINK(SUBSTITUTE(Table2[[#This Row],[URL]],"help.chi.ac.uk/","help-live.chi.ac.uk/docs/"), SUBSTITUTE(Table2[[#This Row],[URL]],"help.chi.ac.uk/","help-live.chi.ac.uk/docs/"))</f>
        <v>https://help-live.chi.ac.uk/docs/7dontforget</v>
      </c>
    </row>
    <row r="146" spans="1:12" ht="14.25" hidden="1" customHeight="1">
      <c r="A146" s="4" t="s">
        <v>376</v>
      </c>
      <c r="B146" s="27" t="s">
        <v>377</v>
      </c>
      <c r="C146" s="30" t="s">
        <v>216</v>
      </c>
      <c r="D146" s="28"/>
      <c r="E146" s="28" t="s">
        <v>290</v>
      </c>
      <c r="F146" s="1" t="s">
        <v>12</v>
      </c>
      <c r="G146" s="1"/>
      <c r="H146" s="1"/>
      <c r="I146" s="28"/>
      <c r="J146" s="1"/>
      <c r="K146" s="2"/>
      <c r="L146" s="42" t="str">
        <f>HYPERLINK(SUBSTITUTE(Table2[[#This Row],[URL]],"help.chi.ac.uk/","help-live.chi.ac.uk/docs/"), SUBSTITUTE(Table2[[#This Row],[URL]],"help.chi.ac.uk/","help-live.chi.ac.uk/docs/"))</f>
        <v>https://help-live.chi.ac.uk/docs/8sidebar-overview</v>
      </c>
    </row>
    <row r="147" spans="1:12" ht="14.25" hidden="1" customHeight="1">
      <c r="A147" s="4" t="s">
        <v>378</v>
      </c>
      <c r="B147" s="27" t="s">
        <v>379</v>
      </c>
      <c r="C147" s="30" t="s">
        <v>216</v>
      </c>
      <c r="D147" s="28"/>
      <c r="E147" s="28" t="s">
        <v>290</v>
      </c>
      <c r="F147" s="1" t="s">
        <v>12</v>
      </c>
      <c r="G147" s="1"/>
      <c r="H147" s="1"/>
      <c r="I147" s="28"/>
      <c r="J147" s="1"/>
      <c r="K147" s="2"/>
      <c r="L147" s="42" t="str">
        <f>HYPERLINK(SUBSTITUTE(Table2[[#This Row],[URL]],"help.chi.ac.uk/","help-live.chi.ac.uk/docs/"), SUBSTITUTE(Table2[[#This Row],[URL]],"help.chi.ac.uk/","help-live.chi.ac.uk/docs/"))</f>
        <v>https://help-live.chi.ac.uk/docs/9parts</v>
      </c>
    </row>
    <row r="148" spans="1:12" ht="14.25" hidden="1" customHeight="1">
      <c r="A148" s="4" t="s">
        <v>380</v>
      </c>
      <c r="B148" s="27" t="s">
        <v>381</v>
      </c>
      <c r="C148" s="30" t="s">
        <v>216</v>
      </c>
      <c r="D148" s="28"/>
      <c r="E148" s="28" t="s">
        <v>290</v>
      </c>
      <c r="F148" s="1" t="s">
        <v>12</v>
      </c>
      <c r="G148" s="1"/>
      <c r="H148" s="1"/>
      <c r="I148" s="28"/>
      <c r="J148" s="1"/>
      <c r="K148" s="2"/>
      <c r="L148" s="42" t="str">
        <f>HYPERLINK(SUBSTITUTE(Table2[[#This Row],[URL]],"help.chi.ac.uk/","help-live.chi.ac.uk/docs/"), SUBSTITUTE(Table2[[#This Row],[URL]],"help.chi.ac.uk/","help-live.chi.ac.uk/docs/"))</f>
        <v>https://help-live.chi.ac.uk/docs/current-placements-cp</v>
      </c>
    </row>
    <row r="149" spans="1:12" ht="14.25" hidden="1" customHeight="1">
      <c r="A149" s="4" t="s">
        <v>382</v>
      </c>
      <c r="B149" s="27" t="s">
        <v>383</v>
      </c>
      <c r="C149" s="30" t="s">
        <v>216</v>
      </c>
      <c r="D149" s="28"/>
      <c r="E149" s="28" t="s">
        <v>290</v>
      </c>
      <c r="F149" s="1" t="s">
        <v>12</v>
      </c>
      <c r="G149" s="1"/>
      <c r="H149" s="1"/>
      <c r="I149" s="28"/>
      <c r="J149" s="1"/>
      <c r="K149" s="2"/>
      <c r="L149" s="42" t="str">
        <f>HYPERLINK(SUBSTITUTE(Table2[[#This Row],[URL]],"help.chi.ac.uk/","help-live.chi.ac.uk/docs/"), SUBSTITUTE(Table2[[#This Row],[URL]],"help.chi.ac.uk/","help-live.chi.ac.uk/docs/"))</f>
        <v>https://help-live.chi.ac.uk/docs/editing-your-profile</v>
      </c>
    </row>
    <row r="150" spans="1:12" ht="14.25" hidden="1" customHeight="1">
      <c r="A150" s="4" t="s">
        <v>384</v>
      </c>
      <c r="B150" s="27" t="s">
        <v>385</v>
      </c>
      <c r="C150" s="30" t="s">
        <v>216</v>
      </c>
      <c r="D150" s="28"/>
      <c r="E150" s="28" t="s">
        <v>290</v>
      </c>
      <c r="F150" s="1" t="s">
        <v>12</v>
      </c>
      <c r="G150" s="1"/>
      <c r="H150" s="1"/>
      <c r="I150" s="28"/>
      <c r="J150" s="1"/>
      <c r="K150" s="2"/>
      <c r="L150" s="42" t="str">
        <f>HYPERLINK(SUBSTITUTE(Table2[[#This Row],[URL]],"help.chi.ac.uk/","help-live.chi.ac.uk/docs/"), SUBSTITUTE(Table2[[#This Row],[URL]],"help.chi.ac.uk/","help-live.chi.ac.uk/docs/"))</f>
        <v>https://help-live.chi.ac.uk/docs/homepage-overview</v>
      </c>
    </row>
    <row r="151" spans="1:12" ht="14.25" hidden="1" customHeight="1">
      <c r="A151" s="4" t="s">
        <v>386</v>
      </c>
      <c r="B151" s="7" t="s">
        <v>12</v>
      </c>
      <c r="C151" s="30" t="s">
        <v>216</v>
      </c>
      <c r="D151" s="1"/>
      <c r="E151" s="28" t="s">
        <v>290</v>
      </c>
      <c r="F151" s="1" t="s">
        <v>12</v>
      </c>
      <c r="G151" s="1"/>
      <c r="H151" s="1"/>
      <c r="I151" s="32" t="s">
        <v>110</v>
      </c>
      <c r="J151" s="1"/>
      <c r="K151" s="2">
        <v>44540</v>
      </c>
      <c r="L151" s="42" t="str">
        <f>HYPERLINK(SUBSTITUTE(Table2[[#This Row],[URL]],"help.chi.ac.uk/","help-live.chi.ac.uk/docs/"), SUBSTITUTE(Table2[[#This Row],[URL]],"help.chi.ac.uk/","help-live.chi.ac.uk/docs/"))</f>
        <v>https://help-live.chi.ac.uk/docs/Nursing-MyPad</v>
      </c>
    </row>
    <row r="152" spans="1:12" ht="14.25" hidden="1" customHeight="1">
      <c r="A152" s="4" t="s">
        <v>387</v>
      </c>
      <c r="B152" s="27" t="s">
        <v>388</v>
      </c>
      <c r="C152" s="30" t="s">
        <v>216</v>
      </c>
      <c r="D152" s="28"/>
      <c r="E152" s="28" t="s">
        <v>290</v>
      </c>
      <c r="F152" s="1" t="s">
        <v>12</v>
      </c>
      <c r="G152" s="1"/>
      <c r="H152" s="1"/>
      <c r="I152" s="28"/>
      <c r="J152" s="1"/>
      <c r="K152" s="2"/>
      <c r="L152" s="42" t="str">
        <f>HYPERLINK(SUBSTITUTE(Table2[[#This Row],[URL]],"help.chi.ac.uk/","help-live.chi.ac.uk/docs/"), SUBSTITUTE(Table2[[#This Row],[URL]],"help.chi.ac.uk/","help-live.chi.ac.uk/docs/"))</f>
        <v>https://help-live.chi.ac.uk/docs/logging</v>
      </c>
    </row>
    <row r="153" spans="1:12" ht="14.25" hidden="1" customHeight="1">
      <c r="A153" s="4" t="s">
        <v>389</v>
      </c>
      <c r="B153" s="27" t="s">
        <v>390</v>
      </c>
      <c r="C153" s="30" t="s">
        <v>216</v>
      </c>
      <c r="D153" s="28"/>
      <c r="E153" s="28" t="s">
        <v>290</v>
      </c>
      <c r="F153" s="1" t="s">
        <v>12</v>
      </c>
      <c r="G153" s="1"/>
      <c r="H153" s="1"/>
      <c r="I153" s="28"/>
      <c r="J153" s="1"/>
      <c r="K153" s="2"/>
      <c r="L153" s="42" t="str">
        <f>HYPERLINK(SUBSTITUTE(Table2[[#This Row],[URL]],"help.chi.ac.uk/","help-live.chi.ac.uk/docs/"), SUBSTITUTE(Table2[[#This Row],[URL]],"help.chi.ac.uk/","help-live.chi.ac.uk/docs/"))</f>
        <v>https://help-live.chi.ac.uk/docs/practice-hourstimesheets</v>
      </c>
    </row>
    <row r="154" spans="1:12" ht="14.25" hidden="1" customHeight="1">
      <c r="A154" s="4" t="s">
        <v>391</v>
      </c>
      <c r="B154" s="7" t="s">
        <v>392</v>
      </c>
      <c r="C154" s="1" t="s">
        <v>56</v>
      </c>
      <c r="D154" s="1"/>
      <c r="E154" s="32" t="s">
        <v>393</v>
      </c>
      <c r="F154" s="1" t="s">
        <v>14</v>
      </c>
      <c r="G154" s="1"/>
      <c r="H154" s="1"/>
      <c r="I154" s="32" t="s">
        <v>79</v>
      </c>
      <c r="J154" s="1" t="s">
        <v>14</v>
      </c>
      <c r="K154" s="2">
        <v>45099</v>
      </c>
      <c r="L154" s="42" t="str">
        <f>HYPERLINK(SUBSTITUTE(Table2[[#This Row],[URL]],"help.chi.ac.uk/","help-live.chi.ac.uk/docs/"), SUBSTITUTE(Table2[[#This Row],[URL]],"help.chi.ac.uk/","help-live.chi.ac.uk/docs/"))</f>
        <v>https://help-live.chi.ac.uk/docs/partnerprocess</v>
      </c>
    </row>
    <row r="155" spans="1:12" ht="14.25" hidden="1" customHeight="1">
      <c r="A155" s="4" t="s">
        <v>394</v>
      </c>
      <c r="B155" s="7" t="s">
        <v>395</v>
      </c>
      <c r="C155" s="1" t="s">
        <v>63</v>
      </c>
      <c r="D155" s="1" t="s">
        <v>57</v>
      </c>
      <c r="E155" s="1" t="s">
        <v>131</v>
      </c>
      <c r="F155" s="1" t="s">
        <v>14</v>
      </c>
      <c r="G155" s="1"/>
      <c r="H155" s="1"/>
      <c r="I155" s="1" t="s">
        <v>87</v>
      </c>
      <c r="J155" s="1" t="s">
        <v>14</v>
      </c>
      <c r="K155" s="2">
        <v>44949</v>
      </c>
      <c r="L155" s="42" t="str">
        <f>HYPERLINK(SUBSTITUTE(Table2[[#This Row],[URL]],"help.chi.ac.uk/","help-live.chi.ac.uk/docs/"), SUBSTITUTE(Table2[[#This Row],[URL]],"help.chi.ac.uk/","help-live.chi.ac.uk/docs/"))</f>
        <v>https://help-live.chi.ac.uk/docs/access-your-university-email-microsoft-outlook-mobile-app</v>
      </c>
    </row>
    <row r="156" spans="1:12" ht="14.25" hidden="1" customHeight="1">
      <c r="A156" s="4" t="s">
        <v>396</v>
      </c>
      <c r="B156" s="7" t="s">
        <v>397</v>
      </c>
      <c r="C156" s="1" t="s">
        <v>63</v>
      </c>
      <c r="D156" s="1"/>
      <c r="E156" s="32" t="s">
        <v>281</v>
      </c>
      <c r="F156" s="1" t="s">
        <v>14</v>
      </c>
      <c r="G156" s="1"/>
      <c r="H156" s="1"/>
      <c r="I156" s="32" t="s">
        <v>79</v>
      </c>
      <c r="J156" s="1" t="s">
        <v>14</v>
      </c>
      <c r="K156" s="2">
        <v>44602</v>
      </c>
      <c r="L156" s="42" t="str">
        <f>HYPERLINK(SUBSTITUTE(Table2[[#This Row],[URL]],"help.chi.ac.uk/","help-live.chi.ac.uk/docs/"), SUBSTITUTE(Table2[[#This Row],[URL]],"help.chi.ac.uk/","help-live.chi.ac.uk/docs/"))</f>
        <v>https://help-live.chi.ac.uk/docs/roombrc</v>
      </c>
    </row>
    <row r="157" spans="1:12" ht="14.25" hidden="1" customHeight="1">
      <c r="A157" s="4" t="s">
        <v>398</v>
      </c>
      <c r="B157" s="7" t="s">
        <v>399</v>
      </c>
      <c r="C157" s="1" t="s">
        <v>63</v>
      </c>
      <c r="D157" s="1"/>
      <c r="E157" s="1" t="s">
        <v>281</v>
      </c>
      <c r="F157" s="1" t="s">
        <v>14</v>
      </c>
      <c r="G157" s="1"/>
      <c r="H157" s="1"/>
      <c r="I157" s="1" t="s">
        <v>87</v>
      </c>
      <c r="J157" s="1" t="s">
        <v>14</v>
      </c>
      <c r="K157" s="2">
        <v>44949</v>
      </c>
      <c r="L157" s="50" t="str">
        <f>HYPERLINK(SUBSTITUTE(Table2[[#This Row],[URL]],"help.chi.ac.uk/","help-live.chi.ac.uk/docs/"), SUBSTITUTE(Table2[[#This Row],[URL]],"help.chi.ac.uk/","help-live.chi.ac.uk/docs/"))</f>
        <v>https://help-live.chi.ac.uk/docs/booking-specific-open-access-computer</v>
      </c>
    </row>
    <row r="158" spans="1:12" ht="14.25" hidden="1" customHeight="1">
      <c r="A158" s="4" t="s">
        <v>400</v>
      </c>
      <c r="B158" s="7" t="s">
        <v>401</v>
      </c>
      <c r="C158" s="1" t="s">
        <v>63</v>
      </c>
      <c r="D158" s="1" t="s">
        <v>57</v>
      </c>
      <c r="E158" s="32" t="s">
        <v>131</v>
      </c>
      <c r="F158" s="1" t="s">
        <v>14</v>
      </c>
      <c r="G158" s="1"/>
      <c r="H158" s="1"/>
      <c r="I158" s="32" t="s">
        <v>402</v>
      </c>
      <c r="J158" s="1" t="s">
        <v>14</v>
      </c>
      <c r="K158" s="2">
        <v>45275</v>
      </c>
      <c r="L158" s="42" t="str">
        <f>HYPERLINK(SUBSTITUTE(Table2[[#This Row],[URL]],"help.chi.ac.uk/","help-live.chi.ac.uk/docs/"), SUBSTITUTE(Table2[[#This Row],[URL]],"help.chi.ac.uk/","help-live.chi.ac.uk/docs/"))</f>
        <v>https://help-live.chi.ac.uk/docs/accessing-media-storage</v>
      </c>
    </row>
    <row r="159" spans="1:12" ht="14.25" hidden="1" customHeight="1">
      <c r="A159" s="4" t="s">
        <v>403</v>
      </c>
      <c r="B159" s="7" t="s">
        <v>404</v>
      </c>
      <c r="C159" s="1" t="s">
        <v>63</v>
      </c>
      <c r="D159" s="1" t="s">
        <v>57</v>
      </c>
      <c r="E159" s="32" t="s">
        <v>131</v>
      </c>
      <c r="F159" s="1" t="s">
        <v>14</v>
      </c>
      <c r="G159" s="1"/>
      <c r="H159" s="1"/>
      <c r="I159" s="32" t="s">
        <v>402</v>
      </c>
      <c r="J159" s="1" t="s">
        <v>14</v>
      </c>
      <c r="K159" s="2">
        <v>44461</v>
      </c>
      <c r="L159" s="42" t="str">
        <f>HYPERLINK(SUBSTITUTE(Table2[[#This Row],[URL]],"help.chi.ac.uk/","help-live.chi.ac.uk/docs/"), SUBSTITUTE(Table2[[#This Row],[URL]],"help.chi.ac.uk/","help-live.chi.ac.uk/docs/"))</f>
        <v>https://help-live.chi.ac.uk/docs/accessing-business-school-web-server</v>
      </c>
    </row>
    <row r="160" spans="1:12" ht="14.25" hidden="1" customHeight="1">
      <c r="A160" s="4" t="s">
        <v>405</v>
      </c>
      <c r="B160" s="7" t="s">
        <v>406</v>
      </c>
      <c r="C160" s="1" t="s">
        <v>56</v>
      </c>
      <c r="D160" s="1"/>
      <c r="E160" s="32" t="s">
        <v>393</v>
      </c>
      <c r="F160" s="1" t="s">
        <v>14</v>
      </c>
      <c r="G160" s="1"/>
      <c r="H160" s="1"/>
      <c r="I160" s="32" t="s">
        <v>402</v>
      </c>
      <c r="J160" s="1" t="s">
        <v>14</v>
      </c>
      <c r="K160" s="2">
        <v>45723</v>
      </c>
      <c r="L160" s="42" t="str">
        <f>HYPERLINK(SUBSTITUTE(Table2[[#This Row],[URL]],"help.chi.ac.uk/","help-live.chi.ac.uk/docs/"), SUBSTITUTE(Table2[[#This Row],[URL]],"help.chi.ac.uk/","help-live.chi.ac.uk/docs/"))</f>
        <v>https://help-live.chi.ac.uk/docs/remoteaccess</v>
      </c>
    </row>
    <row r="161" spans="1:12" ht="14.25" hidden="1" customHeight="1">
      <c r="A161" s="4" t="s">
        <v>407</v>
      </c>
      <c r="B161" s="7" t="s">
        <v>408</v>
      </c>
      <c r="C161" s="1" t="s">
        <v>56</v>
      </c>
      <c r="D161" s="6" t="s">
        <v>57</v>
      </c>
      <c r="E161" s="32" t="s">
        <v>131</v>
      </c>
      <c r="F161" s="1" t="s">
        <v>14</v>
      </c>
      <c r="G161" s="1"/>
      <c r="H161" s="1"/>
      <c r="I161" s="32" t="s">
        <v>79</v>
      </c>
      <c r="J161" s="1" t="s">
        <v>14</v>
      </c>
      <c r="K161" s="2">
        <v>45426</v>
      </c>
      <c r="L161" s="42" t="str">
        <f>HYPERLINK(SUBSTITUTE(Table2[[#This Row],[URL]],"help.chi.ac.uk/","help-live.chi.ac.uk/docs/"), SUBSTITUTE(Table2[[#This Row],[URL]],"help.chi.ac.uk/","help-live.chi.ac.uk/docs/"))</f>
        <v>https://help-live.chi.ac.uk/docs/accessing-university-services-your-personal-android-device-staff</v>
      </c>
    </row>
    <row r="162" spans="1:12" ht="14.25" hidden="1" customHeight="1">
      <c r="A162" s="4" t="s">
        <v>409</v>
      </c>
      <c r="B162" s="7" t="s">
        <v>410</v>
      </c>
      <c r="C162" s="1" t="s">
        <v>56</v>
      </c>
      <c r="D162" s="1"/>
      <c r="E162" s="32" t="s">
        <v>131</v>
      </c>
      <c r="F162" s="1" t="s">
        <v>14</v>
      </c>
      <c r="G162" s="1"/>
      <c r="H162" s="1"/>
      <c r="I162" s="32" t="s">
        <v>79</v>
      </c>
      <c r="J162" s="1" t="s">
        <v>14</v>
      </c>
      <c r="K162" s="2">
        <v>45426</v>
      </c>
      <c r="L162" s="42" t="str">
        <f>HYPERLINK(SUBSTITUTE(Table2[[#This Row],[URL]],"help.chi.ac.uk/","help-live.chi.ac.uk/docs/"), SUBSTITUTE(Table2[[#This Row],[URL]],"help.chi.ac.uk/","help-live.chi.ac.uk/docs/"))</f>
        <v>https://help-live.chi.ac.uk/docs/accessing-university-services-your-personal-windows-device-staff</v>
      </c>
    </row>
    <row r="163" spans="1:12" ht="14.25" hidden="1" customHeight="1">
      <c r="A163" s="4" t="s">
        <v>411</v>
      </c>
      <c r="B163" s="7" t="s">
        <v>412</v>
      </c>
      <c r="C163" s="1" t="s">
        <v>63</v>
      </c>
      <c r="D163" s="1"/>
      <c r="E163" s="1" t="s">
        <v>131</v>
      </c>
      <c r="F163" s="1" t="s">
        <v>14</v>
      </c>
      <c r="G163" s="1"/>
      <c r="H163" s="1" t="s">
        <v>308</v>
      </c>
      <c r="I163" s="1" t="s">
        <v>87</v>
      </c>
      <c r="J163" s="1" t="s">
        <v>14</v>
      </c>
      <c r="K163" s="2">
        <v>45037</v>
      </c>
      <c r="L163" s="42" t="str">
        <f>HYPERLINK(SUBSTITUTE(Table2[[#This Row],[URL]],"help.chi.ac.uk/","help-live.chi.ac.uk/docs/"), SUBSTITUTE(Table2[[#This Row],[URL]],"help.chi.ac.uk/","help-live.chi.ac.uk/docs/"))</f>
        <v>https://help-live.chi.ac.uk/docs/accessing-your-hear</v>
      </c>
    </row>
    <row r="164" spans="1:12" ht="14.25" hidden="1" customHeight="1">
      <c r="A164" s="4" t="s">
        <v>413</v>
      </c>
      <c r="B164" s="7" t="s">
        <v>414</v>
      </c>
      <c r="C164" s="1" t="s">
        <v>63</v>
      </c>
      <c r="D164" s="1"/>
      <c r="E164" s="32" t="s">
        <v>393</v>
      </c>
      <c r="F164" s="1" t="s">
        <v>14</v>
      </c>
      <c r="G164" s="1"/>
      <c r="H164" s="1"/>
      <c r="I164" s="32" t="s">
        <v>79</v>
      </c>
      <c r="J164" s="1" t="s">
        <v>14</v>
      </c>
      <c r="K164" s="2">
        <v>43805</v>
      </c>
      <c r="L164" s="42" t="str">
        <f>HYPERLINK(SUBSTITUTE(Table2[[#This Row],[URL]],"help.chi.ac.uk/","help-live.chi.ac.uk/docs/"), SUBSTITUTE(Table2[[#This Row],[URL]],"help.chi.ac.uk/","help-live.chi.ac.uk/docs/"))</f>
        <v>https://help-live.chi.ac.uk/docs/add-calendar</v>
      </c>
    </row>
    <row r="165" spans="1:12" ht="14.25" hidden="1" customHeight="1">
      <c r="A165" s="4" t="s">
        <v>415</v>
      </c>
      <c r="B165" s="7" t="s">
        <v>416</v>
      </c>
      <c r="C165" s="1" t="s">
        <v>63</v>
      </c>
      <c r="D165" s="1"/>
      <c r="E165" s="32" t="s">
        <v>393</v>
      </c>
      <c r="F165" s="1" t="s">
        <v>14</v>
      </c>
      <c r="G165" s="1"/>
      <c r="H165" s="1"/>
      <c r="I165" s="32" t="s">
        <v>110</v>
      </c>
      <c r="J165" s="1" t="s">
        <v>95</v>
      </c>
      <c r="K165" s="2">
        <v>45254</v>
      </c>
      <c r="L165" s="42" t="str">
        <f>HYPERLINK(SUBSTITUTE(Table2[[#This Row],[URL]],"help.chi.ac.uk/","help-live.chi.ac.uk/docs/"), SUBSTITUTE(Table2[[#This Row],[URL]],"help.chi.ac.uk/","help-live.chi.ac.uk/docs/"))</f>
        <v>https://help-live.chi.ac.uk/docs/adding-attachments-maf</v>
      </c>
    </row>
    <row r="166" spans="1:12" ht="14.25" hidden="1" customHeight="1">
      <c r="A166" s="4" t="s">
        <v>417</v>
      </c>
      <c r="B166" s="7" t="s">
        <v>418</v>
      </c>
      <c r="C166" s="1" t="s">
        <v>63</v>
      </c>
      <c r="D166" s="1"/>
      <c r="E166" s="32" t="s">
        <v>393</v>
      </c>
      <c r="F166" s="1" t="s">
        <v>14</v>
      </c>
      <c r="G166" s="1"/>
      <c r="H166" s="1" t="s">
        <v>308</v>
      </c>
      <c r="I166" s="32" t="s">
        <v>79</v>
      </c>
      <c r="J166" s="1" t="s">
        <v>14</v>
      </c>
      <c r="K166" s="2">
        <v>45203</v>
      </c>
      <c r="L166" s="42" t="str">
        <f>HYPERLINK(SUBSTITUTE(Table2[[#This Row],[URL]],"help.chi.ac.uk/","help-live.chi.ac.uk/docs/"), SUBSTITUTE(Table2[[#This Row],[URL]],"help.chi.ac.uk/","help-live.chi.ac.uk/docs/"))</f>
        <v>https://help-live.chi.ac.uk/docs/alumni-migration</v>
      </c>
    </row>
    <row r="167" spans="1:12" ht="14.25" hidden="1" customHeight="1">
      <c r="A167" s="4" t="s">
        <v>419</v>
      </c>
      <c r="B167" s="7" t="s">
        <v>420</v>
      </c>
      <c r="C167" s="1" t="s">
        <v>63</v>
      </c>
      <c r="D167" s="1"/>
      <c r="E167" s="32" t="s">
        <v>393</v>
      </c>
      <c r="F167" s="1" t="s">
        <v>14</v>
      </c>
      <c r="G167" s="1"/>
      <c r="H167" s="1" t="s">
        <v>308</v>
      </c>
      <c r="I167" s="32" t="s">
        <v>79</v>
      </c>
      <c r="J167" s="1" t="s">
        <v>14</v>
      </c>
      <c r="K167" s="2">
        <v>44775</v>
      </c>
      <c r="L167" s="42" t="str">
        <f>HYPERLINK(SUBSTITUTE(Table2[[#This Row],[URL]],"help.chi.ac.uk/","help-live.chi.ac.uk/docs/"), SUBSTITUTE(Table2[[#This Row],[URL]],"help.chi.ac.uk/","help-live.chi.ac.uk/docs/"))</f>
        <v>https://help-live.chi.ac.uk/docs/alumni</v>
      </c>
    </row>
    <row r="168" spans="1:12" ht="14.25" hidden="1" customHeight="1">
      <c r="A168" s="4" t="s">
        <v>421</v>
      </c>
      <c r="B168" s="7" t="s">
        <v>422</v>
      </c>
      <c r="C168" s="1" t="s">
        <v>63</v>
      </c>
      <c r="D168" s="1"/>
      <c r="E168" s="32" t="s">
        <v>393</v>
      </c>
      <c r="F168" s="1" t="s">
        <v>14</v>
      </c>
      <c r="G168" s="1"/>
      <c r="H168" s="1"/>
      <c r="I168" s="32" t="s">
        <v>79</v>
      </c>
      <c r="J168" s="1" t="s">
        <v>14</v>
      </c>
      <c r="K168" s="2">
        <v>44463</v>
      </c>
      <c r="L168" s="42" t="str">
        <f>HYPERLINK(SUBSTITUTE(Table2[[#This Row],[URL]],"help.chi.ac.uk/","help-live.chi.ac.uk/docs/"), SUBSTITUTE(Table2[[#This Row],[URL]],"help.chi.ac.uk/","help-live.chi.ac.uk/docs/"))</f>
        <v>https://help-live.chi.ac.uk/docs/alumni2017</v>
      </c>
    </row>
    <row r="169" spans="1:12" ht="14.25" hidden="1" customHeight="1">
      <c r="A169" s="4" t="s">
        <v>423</v>
      </c>
      <c r="B169" s="7" t="s">
        <v>424</v>
      </c>
      <c r="C169" s="1" t="s">
        <v>63</v>
      </c>
      <c r="D169" s="1"/>
      <c r="E169" s="32" t="s">
        <v>393</v>
      </c>
      <c r="F169" s="1" t="s">
        <v>14</v>
      </c>
      <c r="G169" s="1"/>
      <c r="H169" s="1" t="s">
        <v>308</v>
      </c>
      <c r="I169" s="32" t="s">
        <v>79</v>
      </c>
      <c r="J169" s="1" t="s">
        <v>14</v>
      </c>
      <c r="K169" s="2">
        <v>44463</v>
      </c>
      <c r="L169" s="42" t="str">
        <f>HYPERLINK(SUBSTITUTE(Table2[[#This Row],[URL]],"help.chi.ac.uk/","help-live.chi.ac.uk/docs/"), SUBSTITUTE(Table2[[#This Row],[URL]],"help.chi.ac.uk/","help-live.chi.ac.uk/docs/"))</f>
        <v>https://help-live.chi.ac.uk/docs/alumni-information-those-graduating-2018-or-2019</v>
      </c>
    </row>
    <row r="170" spans="1:12" ht="14.25" hidden="1" customHeight="1">
      <c r="A170" s="4" t="s">
        <v>425</v>
      </c>
      <c r="B170" s="7" t="s">
        <v>426</v>
      </c>
      <c r="C170" s="1" t="s">
        <v>56</v>
      </c>
      <c r="D170" s="1"/>
      <c r="E170" s="32" t="s">
        <v>131</v>
      </c>
      <c r="F170" s="1" t="s">
        <v>14</v>
      </c>
      <c r="G170" s="1"/>
      <c r="H170" s="1"/>
      <c r="I170" s="32" t="s">
        <v>79</v>
      </c>
      <c r="J170" s="1" t="s">
        <v>14</v>
      </c>
      <c r="K170" s="2">
        <v>45272</v>
      </c>
      <c r="L170" s="42" t="str">
        <f>HYPERLINK(SUBSTITUTE(Table2[[#This Row],[URL]],"help.chi.ac.uk/","help-live.chi.ac.uk/docs/"), SUBSTITUTE(Table2[[#This Row],[URL]],"help.chi.ac.uk/","help-live.chi.ac.uk/docs/"))</f>
        <v>https://help-live.chi.ac.uk/docs/mfa-alumni</v>
      </c>
    </row>
    <row r="171" spans="1:12" ht="14.25" hidden="1" customHeight="1">
      <c r="A171" s="4" t="s">
        <v>427</v>
      </c>
      <c r="B171" s="7" t="s">
        <v>428</v>
      </c>
      <c r="C171" s="1" t="s">
        <v>63</v>
      </c>
      <c r="D171" s="1"/>
      <c r="E171" s="32" t="s">
        <v>393</v>
      </c>
      <c r="F171" s="1" t="s">
        <v>14</v>
      </c>
      <c r="G171" s="1"/>
      <c r="H171" s="1" t="s">
        <v>308</v>
      </c>
      <c r="I171" s="1" t="s">
        <v>87</v>
      </c>
      <c r="J171" s="1" t="s">
        <v>14</v>
      </c>
      <c r="K171" s="2">
        <v>44949</v>
      </c>
      <c r="L171" s="42" t="str">
        <f>HYPERLINK(SUBSTITUTE(Table2[[#This Row],[URL]],"help.chi.ac.uk/","help-live.chi.ac.uk/docs/"), SUBSTITUTE(Table2[[#This Row],[URL]],"help.chi.ac.uk/","help-live.chi.ac.uk/docs/"))</f>
        <v>https://help-live.chi.ac.uk/docs/are-you-eligible-receive-hear</v>
      </c>
    </row>
    <row r="172" spans="1:12" ht="14.25" hidden="1" customHeight="1">
      <c r="A172" s="4" t="s">
        <v>429</v>
      </c>
      <c r="B172" s="7" t="s">
        <v>430</v>
      </c>
      <c r="C172" s="1" t="s">
        <v>63</v>
      </c>
      <c r="D172" s="1"/>
      <c r="E172" s="32" t="s">
        <v>393</v>
      </c>
      <c r="F172" s="1" t="s">
        <v>14</v>
      </c>
      <c r="G172" s="1"/>
      <c r="H172" s="1"/>
      <c r="I172" s="32" t="s">
        <v>142</v>
      </c>
      <c r="J172" s="1" t="s">
        <v>14</v>
      </c>
      <c r="K172" s="2">
        <v>44693</v>
      </c>
      <c r="L172" s="42" t="str">
        <f>HYPERLINK(SUBSTITUTE(Table2[[#This Row],[URL]],"help.chi.ac.uk/","help-live.chi.ac.uk/docs/"), SUBSTITUTE(Table2[[#This Row],[URL]],"help.chi.ac.uk/","help-live.chi.ac.uk/docs/"))</f>
        <v>https://help-live.chi.ac.uk/docs/boc-creative-suites</v>
      </c>
    </row>
    <row r="173" spans="1:12" ht="14.25" hidden="1" customHeight="1">
      <c r="A173" s="4" t="s">
        <v>431</v>
      </c>
      <c r="B173" s="7" t="s">
        <v>432</v>
      </c>
      <c r="C173" s="1" t="s">
        <v>63</v>
      </c>
      <c r="D173" s="1"/>
      <c r="E173" s="1" t="s">
        <v>281</v>
      </c>
      <c r="F173" s="1" t="s">
        <v>14</v>
      </c>
      <c r="G173" s="1"/>
      <c r="H173" s="1"/>
      <c r="I173" s="1" t="s">
        <v>87</v>
      </c>
      <c r="J173" s="1" t="s">
        <v>14</v>
      </c>
      <c r="K173" s="2">
        <v>45468</v>
      </c>
      <c r="L173" s="42" t="str">
        <f>HYPERLINK(SUBSTITUTE(Table2[[#This Row],[URL]],"help.chi.ac.uk/","help-live.chi.ac.uk/docs/"), SUBSTITUTE(Table2[[#This Row],[URL]],"help.chi.ac.uk/","help-live.chi.ac.uk/docs/"))</f>
        <v>https://help-live.chi.ac.uk/docs/booking-resources-computers-booths-study-spaces-edit-suites-rooms-and-equipment</v>
      </c>
    </row>
    <row r="174" spans="1:12" ht="14.25" hidden="1" customHeight="1">
      <c r="A174" s="4" t="s">
        <v>433</v>
      </c>
      <c r="B174" s="7" t="s">
        <v>434</v>
      </c>
      <c r="C174" s="1" t="s">
        <v>63</v>
      </c>
      <c r="D174" s="1"/>
      <c r="E174" s="32" t="s">
        <v>393</v>
      </c>
      <c r="F174" s="1" t="s">
        <v>14</v>
      </c>
      <c r="G174" s="1"/>
      <c r="H174" s="1"/>
      <c r="I174" s="1" t="s">
        <v>87</v>
      </c>
      <c r="J174" s="1" t="s">
        <v>14</v>
      </c>
      <c r="K174" s="2">
        <v>44949</v>
      </c>
      <c r="L174" s="42" t="str">
        <f>HYPERLINK(SUBSTITUTE(Table2[[#This Row],[URL]],"help.chi.ac.uk/","help-live.chi.ac.uk/docs/"), SUBSTITUTE(Table2[[#This Row],[URL]],"help.chi.ac.uk/","help-live.chi.ac.uk/docs/"))</f>
        <v>https://help-live.chi.ac.uk/docs/booking-randomly-allocated-open-access-computer-quick-booking</v>
      </c>
    </row>
    <row r="175" spans="1:12" ht="14.25" hidden="1" customHeight="1">
      <c r="A175" s="4" t="s">
        <v>435</v>
      </c>
      <c r="B175" s="7" t="s">
        <v>436</v>
      </c>
      <c r="C175" s="1" t="s">
        <v>63</v>
      </c>
      <c r="D175" s="1"/>
      <c r="E175" s="1" t="s">
        <v>281</v>
      </c>
      <c r="F175" s="1" t="s">
        <v>14</v>
      </c>
      <c r="G175" s="1"/>
      <c r="H175" s="1"/>
      <c r="I175" s="1" t="s">
        <v>87</v>
      </c>
      <c r="J175" s="1" t="s">
        <v>14</v>
      </c>
      <c r="K175" s="2">
        <v>44949</v>
      </c>
      <c r="L175" s="42" t="str">
        <f>HYPERLINK(SUBSTITUTE(Table2[[#This Row],[URL]],"help.chi.ac.uk/","help-live.chi.ac.uk/docs/"), SUBSTITUTE(Table2[[#This Row],[URL]],"help.chi.ac.uk/","help-live.chi.ac.uk/docs/"))</f>
        <v>https://help-live.chi.ac.uk/docs/borrowing-collecting-and-returning-equipment-equipment-loans</v>
      </c>
    </row>
    <row r="176" spans="1:12" ht="14.25" hidden="1" customHeight="1">
      <c r="A176" s="30" t="s">
        <v>437</v>
      </c>
      <c r="B176" s="7" t="s">
        <v>438</v>
      </c>
      <c r="C176" s="1" t="s">
        <v>63</v>
      </c>
      <c r="D176" s="1"/>
      <c r="E176" s="1" t="s">
        <v>281</v>
      </c>
      <c r="F176" s="1" t="s">
        <v>14</v>
      </c>
      <c r="G176" s="1"/>
      <c r="H176" s="1"/>
      <c r="I176" s="1" t="s">
        <v>87</v>
      </c>
      <c r="J176" s="1" t="s">
        <v>15</v>
      </c>
      <c r="K176" s="2">
        <v>44949</v>
      </c>
      <c r="L176" s="42" t="str">
        <f>HYPERLINK(SUBSTITUTE(Table2[[#This Row],[URL]],"help.chi.ac.uk/","help-live.chi.ac.uk/docs/"), SUBSTITUTE(Table2[[#This Row],[URL]],"help.chi.ac.uk/","help-live.chi.ac.uk/docs/"))</f>
        <v>https://help-live.chi.ac.uk/docs/changing-default-pdf-viewer-adobe-reader</v>
      </c>
    </row>
    <row r="177" spans="1:12" ht="14.25" hidden="1" customHeight="1">
      <c r="A177" s="4" t="s">
        <v>439</v>
      </c>
      <c r="B177" s="7" t="s">
        <v>440</v>
      </c>
      <c r="C177" s="1" t="s">
        <v>63</v>
      </c>
      <c r="D177" s="1"/>
      <c r="E177" s="1" t="s">
        <v>281</v>
      </c>
      <c r="F177" s="1" t="s">
        <v>14</v>
      </c>
      <c r="G177" s="1"/>
      <c r="H177" s="1"/>
      <c r="I177" s="1" t="s">
        <v>87</v>
      </c>
      <c r="J177" s="1" t="s">
        <v>14</v>
      </c>
      <c r="K177" s="2">
        <v>44949</v>
      </c>
      <c r="L177" s="42" t="str">
        <f>HYPERLINK(SUBSTITUTE(Table2[[#This Row],[URL]],"help.chi.ac.uk/","help-live.chi.ac.uk/docs/"), SUBSTITUTE(Table2[[#This Row],[URL]],"help.chi.ac.uk/","help-live.chi.ac.uk/docs/"))</f>
        <v>https://help-live.chi.ac.uk/docs/changing-your-name-it-accounts-other-resources-students</v>
      </c>
    </row>
    <row r="178" spans="1:12" ht="14.25" hidden="1" customHeight="1">
      <c r="A178" s="4" t="s">
        <v>441</v>
      </c>
      <c r="B178" s="7" t="s">
        <v>442</v>
      </c>
      <c r="C178" s="1" t="s">
        <v>63</v>
      </c>
      <c r="D178" s="1"/>
      <c r="E178" s="1" t="s">
        <v>281</v>
      </c>
      <c r="F178" s="1" t="s">
        <v>14</v>
      </c>
      <c r="G178" s="1"/>
      <c r="H178" s="1" t="s">
        <v>308</v>
      </c>
      <c r="I178" s="1" t="s">
        <v>87</v>
      </c>
      <c r="J178" s="1" t="s">
        <v>14</v>
      </c>
      <c r="K178" s="2">
        <v>44949</v>
      </c>
      <c r="L178" s="42" t="str">
        <f>HYPERLINK(SUBSTITUTE(Table2[[#This Row],[URL]],"help.chi.ac.uk/","help-live.chi.ac.uk/docs/"), SUBSTITUTE(Table2[[#This Row],[URL]],"help.chi.ac.uk/","help-live.chi.ac.uk/docs/"))</f>
        <v>https://help-live.chi.ac.uk/docs/changing-your-name-it-accounts-staff</v>
      </c>
    </row>
    <row r="179" spans="1:12" ht="14.25" hidden="1" customHeight="1">
      <c r="A179" s="30" t="s">
        <v>443</v>
      </c>
      <c r="B179" s="7" t="s">
        <v>444</v>
      </c>
      <c r="C179" s="1" t="s">
        <v>63</v>
      </c>
      <c r="D179" s="1"/>
      <c r="E179" s="1" t="s">
        <v>281</v>
      </c>
      <c r="F179" s="1" t="s">
        <v>14</v>
      </c>
      <c r="G179" s="1"/>
      <c r="H179" s="1" t="s">
        <v>308</v>
      </c>
      <c r="I179" s="1" t="s">
        <v>87</v>
      </c>
      <c r="J179" s="1" t="s">
        <v>445</v>
      </c>
      <c r="K179" s="2">
        <v>44949</v>
      </c>
      <c r="L179" s="42" t="str">
        <f>HYPERLINK(SUBSTITUTE(Table2[[#This Row],[URL]],"help.chi.ac.uk/","help-live.chi.ac.uk/docs/"), SUBSTITUTE(Table2[[#This Row],[URL]],"help.chi.ac.uk/","help-live.chi.ac.uk/docs/"))</f>
        <v>https://help-live.chi.ac.uk/docs/chiview</v>
      </c>
    </row>
    <row r="180" spans="1:12" ht="14.25" hidden="1" customHeight="1">
      <c r="A180" s="4" t="s">
        <v>446</v>
      </c>
      <c r="B180" s="7" t="s">
        <v>447</v>
      </c>
      <c r="C180" s="1" t="s">
        <v>63</v>
      </c>
      <c r="D180" s="1"/>
      <c r="E180" s="1" t="s">
        <v>281</v>
      </c>
      <c r="F180" s="1" t="s">
        <v>14</v>
      </c>
      <c r="G180" s="1"/>
      <c r="H180" s="1" t="s">
        <v>308</v>
      </c>
      <c r="I180" s="32" t="s">
        <v>79</v>
      </c>
      <c r="J180" s="1" t="s">
        <v>14</v>
      </c>
      <c r="K180" s="2">
        <v>45082</v>
      </c>
      <c r="L180" s="42" t="str">
        <f>HYPERLINK(SUBSTITUTE(Table2[[#This Row],[URL]],"help.chi.ac.uk/","help-live.chi.ac.uk/docs/"), SUBSTITUTE(Table2[[#This Row],[URL]],"help.chi.ac.uk/","help-live.chi.ac.uk/docs/"))</f>
        <v>https://help-live.chi.ac.uk/docs/chiview-updating-your-personal-email-address</v>
      </c>
    </row>
    <row r="181" spans="1:12" ht="14.25" hidden="1" customHeight="1">
      <c r="A181" s="4" t="s">
        <v>448</v>
      </c>
      <c r="B181" s="7" t="s">
        <v>449</v>
      </c>
      <c r="C181" s="1" t="s">
        <v>63</v>
      </c>
      <c r="D181" s="1"/>
      <c r="E181" s="1" t="s">
        <v>281</v>
      </c>
      <c r="F181" s="1" t="s">
        <v>14</v>
      </c>
      <c r="G181" s="1"/>
      <c r="H181" s="1"/>
      <c r="I181" s="1" t="s">
        <v>87</v>
      </c>
      <c r="J181" s="1" t="s">
        <v>15</v>
      </c>
      <c r="K181" s="2">
        <v>45015</v>
      </c>
      <c r="L181" s="42" t="str">
        <f>HYPERLINK(SUBSTITUTE(Table2[[#This Row],[URL]],"help.chi.ac.uk/","help-live.chi.ac.uk/docs/"), SUBSTITUTE(Table2[[#This Row],[URL]],"help.chi.ac.uk/","help-live.chi.ac.uk/docs/"))</f>
        <v>https://help-live.chi.ac.uk/docs/cache</v>
      </c>
    </row>
    <row r="182" spans="1:12" ht="14.25" hidden="1" customHeight="1">
      <c r="A182" s="4" t="s">
        <v>450</v>
      </c>
      <c r="B182" s="7" t="s">
        <v>451</v>
      </c>
      <c r="C182" s="1" t="s">
        <v>63</v>
      </c>
      <c r="D182" s="1"/>
      <c r="E182" s="1" t="s">
        <v>281</v>
      </c>
      <c r="F182" s="1" t="s">
        <v>14</v>
      </c>
      <c r="G182" s="1"/>
      <c r="H182" s="1"/>
      <c r="I182" s="1" t="s">
        <v>87</v>
      </c>
      <c r="J182" s="1" t="s">
        <v>14</v>
      </c>
      <c r="K182" s="2">
        <v>45436</v>
      </c>
      <c r="L182" s="42" t="str">
        <f>HYPERLINK(SUBSTITUTE(Table2[[#This Row],[URL]],"help.chi.ac.uk/","help-live.chi.ac.uk/docs/"), SUBSTITUTE(Table2[[#This Row],[URL]],"help.chi.ac.uk/","help-live.chi.ac.uk/docs/"))</f>
        <v>https://help-live.chi.ac.uk/docs/connecting-eduroam-wi-fi</v>
      </c>
    </row>
    <row r="183" spans="1:12" ht="14.25" hidden="1" customHeight="1">
      <c r="A183" s="4" t="s">
        <v>452</v>
      </c>
      <c r="B183" s="7" t="s">
        <v>453</v>
      </c>
      <c r="C183" s="1" t="s">
        <v>63</v>
      </c>
      <c r="D183" s="1"/>
      <c r="E183" s="1" t="s">
        <v>281</v>
      </c>
      <c r="F183" s="1" t="s">
        <v>14</v>
      </c>
      <c r="G183" s="1"/>
      <c r="H183" s="1"/>
      <c r="I183" s="1" t="s">
        <v>87</v>
      </c>
      <c r="J183" s="1" t="s">
        <v>14</v>
      </c>
      <c r="K183" s="2">
        <v>45209</v>
      </c>
      <c r="L183" s="42" t="str">
        <f>HYPERLINK(SUBSTITUTE(Table2[[#This Row],[URL]],"help.chi.ac.uk/","help-live.chi.ac.uk/docs/"), SUBSTITUTE(Table2[[#This Row],[URL]],"help.chi.ac.uk/","help-live.chi.ac.uk/docs/"))</f>
        <v>https://help-live.chi.ac.uk/docs/connecting-internet-halls-residence</v>
      </c>
    </row>
    <row r="184" spans="1:12" ht="14.25" hidden="1" customHeight="1">
      <c r="A184" s="4" t="s">
        <v>454</v>
      </c>
      <c r="B184" s="7" t="s">
        <v>455</v>
      </c>
      <c r="C184" s="1" t="s">
        <v>63</v>
      </c>
      <c r="D184" s="1"/>
      <c r="E184" s="1" t="s">
        <v>281</v>
      </c>
      <c r="F184" s="1" t="s">
        <v>14</v>
      </c>
      <c r="G184" s="1"/>
      <c r="H184" s="1"/>
      <c r="I184" s="1" t="s">
        <v>87</v>
      </c>
      <c r="J184" s="1" t="s">
        <v>14</v>
      </c>
      <c r="K184" s="2">
        <v>44949</v>
      </c>
      <c r="L184" s="42" t="str">
        <f>HYPERLINK(SUBSTITUTE(Table2[[#This Row],[URL]],"help.chi.ac.uk/","help-live.chi.ac.uk/docs/"), SUBSTITUTE(Table2[[#This Row],[URL]],"help.chi.ac.uk/","help-live.chi.ac.uk/docs/"))</f>
        <v>https://help-live.chi.ac.uk/docs/customising-your-voicemail</v>
      </c>
    </row>
    <row r="185" spans="1:12" ht="14.25" hidden="1" customHeight="1">
      <c r="A185" s="4" t="s">
        <v>456</v>
      </c>
      <c r="B185" s="7" t="s">
        <v>457</v>
      </c>
      <c r="C185" s="1" t="s">
        <v>63</v>
      </c>
      <c r="D185" s="1"/>
      <c r="E185" s="1" t="s">
        <v>281</v>
      </c>
      <c r="F185" s="1" t="s">
        <v>14</v>
      </c>
      <c r="G185" s="1"/>
      <c r="H185" s="1"/>
      <c r="I185" s="32" t="s">
        <v>79</v>
      </c>
      <c r="J185" s="1" t="s">
        <v>14</v>
      </c>
      <c r="K185" s="2">
        <v>44417</v>
      </c>
      <c r="L185" s="42" t="str">
        <f>HYPERLINK(SUBSTITUTE(Table2[[#This Row],[URL]],"help.chi.ac.uk/","help-live.chi.ac.uk/docs/"), SUBSTITUTE(Table2[[#This Row],[URL]],"help.chi.ac.uk/","help-live.chi.ac.uk/docs/"))</f>
        <v>https://help-live.chi.ac.uk/docs/data-breaches</v>
      </c>
    </row>
    <row r="186" spans="1:12" ht="14.25" hidden="1" customHeight="1">
      <c r="A186" s="4" t="s">
        <v>458</v>
      </c>
      <c r="B186" s="7" t="s">
        <v>459</v>
      </c>
      <c r="C186" s="1" t="s">
        <v>63</v>
      </c>
      <c r="D186" s="1"/>
      <c r="E186" s="1" t="s">
        <v>281</v>
      </c>
      <c r="F186" s="1" t="s">
        <v>14</v>
      </c>
      <c r="G186" s="1"/>
      <c r="H186" s="1"/>
      <c r="I186" s="1" t="s">
        <v>87</v>
      </c>
      <c r="J186" s="1" t="s">
        <v>14</v>
      </c>
      <c r="K186" s="2">
        <v>45469</v>
      </c>
      <c r="L186" s="42" t="str">
        <f>HYPERLINK(SUBSTITUTE(Table2[[#This Row],[URL]],"help.chi.ac.uk/","help-live.chi.ac.uk/docs/"), SUBSTITUTE(Table2[[#This Row],[URL]],"help.chi.ac.uk/","help-live.chi.ac.uk/docs/"))</f>
        <v>https://help-live.chi.ac.uk/docs/discounts</v>
      </c>
    </row>
    <row r="187" spans="1:12" ht="14.25" hidden="1" customHeight="1">
      <c r="A187" s="4" t="s">
        <v>460</v>
      </c>
      <c r="B187" s="7" t="s">
        <v>461</v>
      </c>
      <c r="C187" s="1" t="s">
        <v>63</v>
      </c>
      <c r="D187" s="1"/>
      <c r="E187" s="32" t="s">
        <v>281</v>
      </c>
      <c r="F187" s="1" t="s">
        <v>14</v>
      </c>
      <c r="G187" s="1"/>
      <c r="H187" s="1"/>
      <c r="I187" s="32" t="s">
        <v>79</v>
      </c>
      <c r="J187" s="1" t="s">
        <v>14</v>
      </c>
      <c r="K187" s="2">
        <v>45562</v>
      </c>
      <c r="L187" s="42" t="str">
        <f>HYPERLINK(SUBSTITUTE(Table2[[#This Row],[URL]],"help.chi.ac.uk/","help-live.chi.ac.uk/docs/"), SUBSTITUTE(Table2[[#This Row],[URL]],"help.chi.ac.uk/","help-live.chi.ac.uk/docs/"))</f>
        <v>https://help-live.chi.ac.uk/docs/rooms</v>
      </c>
    </row>
    <row r="188" spans="1:12" ht="14.25" hidden="1" customHeight="1">
      <c r="A188" s="4" t="s">
        <v>462</v>
      </c>
      <c r="B188" s="7" t="s">
        <v>463</v>
      </c>
      <c r="C188" s="1" t="s">
        <v>63</v>
      </c>
      <c r="D188" s="1"/>
      <c r="E188" s="32" t="s">
        <v>281</v>
      </c>
      <c r="F188" s="1" t="s">
        <v>14</v>
      </c>
      <c r="G188" s="1"/>
      <c r="H188" s="1"/>
      <c r="I188" s="32" t="s">
        <v>79</v>
      </c>
      <c r="J188" s="1" t="s">
        <v>14</v>
      </c>
      <c r="K188" s="2">
        <v>45037</v>
      </c>
      <c r="L188" s="42" t="str">
        <f>HYPERLINK(SUBSTITUTE(Table2[[#This Row],[URL]],"help.chi.ac.uk/","help-live.chi.ac.uk/docs/"), SUBSTITUTE(Table2[[#This Row],[URL]],"help.chi.ac.uk/","help-live.chi.ac.uk/docs/"))</f>
        <v>https://help-live.chi.ac.uk/docs/support-me-estate-management-requests</v>
      </c>
    </row>
    <row r="189" spans="1:12" ht="14.25" hidden="1" customHeight="1">
      <c r="A189" s="4" t="s">
        <v>464</v>
      </c>
      <c r="B189" s="7" t="s">
        <v>465</v>
      </c>
      <c r="C189" s="1" t="s">
        <v>63</v>
      </c>
      <c r="D189" s="1"/>
      <c r="E189" s="32" t="s">
        <v>281</v>
      </c>
      <c r="F189" s="1" t="s">
        <v>14</v>
      </c>
      <c r="G189" s="1"/>
      <c r="H189" s="1"/>
      <c r="I189" s="32" t="s">
        <v>79</v>
      </c>
      <c r="J189" s="1" t="s">
        <v>14</v>
      </c>
      <c r="K189" s="2">
        <v>45469</v>
      </c>
      <c r="L189" s="42" t="str">
        <f>HYPERLINK(SUBSTITUTE(Table2[[#This Row],[URL]],"help.chi.ac.uk/","help-live.chi.ac.uk/docs/"), SUBSTITUTE(Table2[[#This Row],[URL]],"help.chi.ac.uk/","help-live.chi.ac.uk/docs/"))</f>
        <v>https://help-live.chi.ac.uk/docs/support-me-portal</v>
      </c>
    </row>
    <row r="190" spans="1:12" ht="14.25" hidden="1" customHeight="1">
      <c r="A190" s="4" t="s">
        <v>466</v>
      </c>
      <c r="B190" s="7" t="s">
        <v>467</v>
      </c>
      <c r="C190" s="1" t="s">
        <v>63</v>
      </c>
      <c r="D190" s="1"/>
      <c r="E190" s="32" t="s">
        <v>281</v>
      </c>
      <c r="F190" s="1" t="s">
        <v>14</v>
      </c>
      <c r="G190" s="1"/>
      <c r="H190" s="1"/>
      <c r="I190" s="1" t="s">
        <v>87</v>
      </c>
      <c r="J190" s="1" t="s">
        <v>14</v>
      </c>
      <c r="K190" s="2">
        <v>44949</v>
      </c>
      <c r="L190" s="42" t="str">
        <f>HYPERLINK(SUBSTITUTE(Table2[[#This Row],[URL]],"help.chi.ac.uk/","help-live.chi.ac.uk/docs/"), SUBSTITUTE(Table2[[#This Row],[URL]],"help.chi.ac.uk/","help-live.chi.ac.uk/docs/"))</f>
        <v>https://help-live.chi.ac.uk/docs/telephones</v>
      </c>
    </row>
    <row r="191" spans="1:12" ht="14.25" hidden="1" customHeight="1">
      <c r="A191" s="4" t="s">
        <v>468</v>
      </c>
      <c r="B191" s="7" t="s">
        <v>469</v>
      </c>
      <c r="C191" s="30" t="s">
        <v>56</v>
      </c>
      <c r="D191" s="1"/>
      <c r="E191" s="32" t="s">
        <v>393</v>
      </c>
      <c r="F191" s="1" t="s">
        <v>14</v>
      </c>
      <c r="G191" s="1"/>
      <c r="H191" s="1"/>
      <c r="I191" s="1" t="s">
        <v>87</v>
      </c>
      <c r="J191" s="1" t="s">
        <v>14</v>
      </c>
      <c r="K191" s="2">
        <v>44949</v>
      </c>
      <c r="L191" s="42" t="str">
        <f>HYPERLINK(SUBSTITUTE(Table2[[#This Row],[URL]],"help.chi.ac.uk/","help-live.chi.ac.uk/docs/"), SUBSTITUTE(Table2[[#This Row],[URL]],"help.chi.ac.uk/","help-live.chi.ac.uk/docs/"))</f>
        <v>https://help-live.chi.ac.uk/docs/classroom-technical-support</v>
      </c>
    </row>
    <row r="192" spans="1:12" ht="14.25" hidden="1" customHeight="1">
      <c r="A192" s="4" t="s">
        <v>470</v>
      </c>
      <c r="B192" s="7" t="s">
        <v>471</v>
      </c>
      <c r="C192" s="30" t="s">
        <v>56</v>
      </c>
      <c r="D192" s="1"/>
      <c r="E192" s="32" t="s">
        <v>393</v>
      </c>
      <c r="F192" s="1" t="s">
        <v>14</v>
      </c>
      <c r="G192" s="1"/>
      <c r="H192" s="1"/>
      <c r="I192" s="1" t="s">
        <v>87</v>
      </c>
      <c r="J192" s="1" t="s">
        <v>14</v>
      </c>
      <c r="K192" s="2">
        <v>44949</v>
      </c>
      <c r="L192" s="42" t="str">
        <f>HYPERLINK(SUBSTITUTE(Table2[[#This Row],[URL]],"help.chi.ac.uk/","help-live.chi.ac.uk/docs/"), SUBSTITUTE(Table2[[#This Row],[URL]],"help.chi.ac.uk/","help-live.chi.ac.uk/docs/"))</f>
        <v>https://help-live.chi.ac.uk/docs/data-breach-summary</v>
      </c>
    </row>
    <row r="193" spans="1:12" ht="14.25" hidden="1" customHeight="1">
      <c r="A193" s="4" t="s">
        <v>472</v>
      </c>
      <c r="B193" s="7" t="s">
        <v>473</v>
      </c>
      <c r="C193" s="1" t="s">
        <v>63</v>
      </c>
      <c r="D193" s="1" t="s">
        <v>57</v>
      </c>
      <c r="E193" s="1" t="s">
        <v>58</v>
      </c>
      <c r="F193" s="1" t="s">
        <v>14</v>
      </c>
      <c r="G193" s="1"/>
      <c r="H193" s="1"/>
      <c r="I193" s="1" t="s">
        <v>87</v>
      </c>
      <c r="J193" s="1" t="s">
        <v>14</v>
      </c>
      <c r="K193" s="2">
        <v>45600</v>
      </c>
      <c r="L193" s="42" t="str">
        <f>HYPERLINK(SUBSTITUTE(Table2[[#This Row],[URL]],"help.chi.ac.uk/","help-live.chi.ac.uk/docs/"), SUBSTITUTE(Table2[[#This Row],[URL]],"help.chi.ac.uk/","help-live.chi.ac.uk/docs/"))</f>
        <v>https://help-live.chi.ac.uk/docs/email-scam-and-virus-advice</v>
      </c>
    </row>
    <row r="194" spans="1:12" ht="14.25" hidden="1" customHeight="1">
      <c r="A194" s="4" t="s">
        <v>474</v>
      </c>
      <c r="B194" s="7" t="s">
        <v>475</v>
      </c>
      <c r="C194" s="1" t="s">
        <v>63</v>
      </c>
      <c r="D194" s="1"/>
      <c r="E194" s="1" t="s">
        <v>58</v>
      </c>
      <c r="F194" s="1" t="s">
        <v>14</v>
      </c>
      <c r="G194" s="1"/>
      <c r="H194" s="1"/>
      <c r="I194" s="1" t="s">
        <v>87</v>
      </c>
      <c r="J194" s="1" t="s">
        <v>14</v>
      </c>
      <c r="K194" s="2">
        <v>44949</v>
      </c>
      <c r="L194" s="42" t="str">
        <f>HYPERLINK(SUBSTITUTE(Table2[[#This Row],[URL]],"help.chi.ac.uk/","help-live.chi.ac.uk/docs/"), SUBSTITUTE(Table2[[#This Row],[URL]],"help.chi.ac.uk/","help-live.chi.ac.uk/docs/"))</f>
        <v>https://help-live.chi.ac.uk/docs/equipment-instructions-room</v>
      </c>
    </row>
    <row r="195" spans="1:12" ht="14.25" hidden="1" customHeight="1">
      <c r="A195" s="4" t="s">
        <v>476</v>
      </c>
      <c r="B195" s="7" t="s">
        <v>477</v>
      </c>
      <c r="C195" s="1" t="s">
        <v>56</v>
      </c>
      <c r="D195" s="1"/>
      <c r="E195" s="32" t="s">
        <v>393</v>
      </c>
      <c r="F195" s="1" t="s">
        <v>14</v>
      </c>
      <c r="G195" s="1"/>
      <c r="H195" s="1"/>
      <c r="I195" s="1" t="s">
        <v>87</v>
      </c>
      <c r="J195" s="1" t="s">
        <v>14</v>
      </c>
      <c r="K195" s="2">
        <v>45145</v>
      </c>
      <c r="L195" s="42" t="str">
        <f>HYPERLINK(SUBSTITUTE(Table2[[#This Row],[URL]],"help.chi.ac.uk/","help-live.chi.ac.uk/docs/"), SUBSTITUTE(Table2[[#This Row],[URL]],"help.chi.ac.uk/","help-live.chi.ac.uk/docs/"))</f>
        <v>https://help-live.chi.ac.uk/docs/equipment-loans</v>
      </c>
    </row>
    <row r="196" spans="1:12" ht="14.25" hidden="1" customHeight="1">
      <c r="A196" s="4" t="s">
        <v>478</v>
      </c>
      <c r="B196" s="7" t="s">
        <v>479</v>
      </c>
      <c r="C196" s="1" t="s">
        <v>63</v>
      </c>
      <c r="D196" s="1"/>
      <c r="E196" s="1" t="s">
        <v>58</v>
      </c>
      <c r="F196" s="1" t="s">
        <v>14</v>
      </c>
      <c r="G196" s="1"/>
      <c r="H196" s="1"/>
      <c r="I196" s="32" t="s">
        <v>402</v>
      </c>
      <c r="J196" s="1" t="s">
        <v>14</v>
      </c>
      <c r="K196" s="2">
        <v>45583</v>
      </c>
      <c r="L196" s="42" t="str">
        <f>HYPERLINK(SUBSTITUTE(Table2[[#This Row],[URL]],"help.chi.ac.uk/","help-live.chi.ac.uk/docs/"), SUBSTITUTE(Table2[[#This Row],[URL]],"help.chi.ac.uk/","help-live.chi.ac.uk/docs/"))</f>
        <v>https://help-live.chi.ac.uk/docs/esports-recording-gameplay-footage</v>
      </c>
    </row>
    <row r="197" spans="1:12" ht="14.25" hidden="1" customHeight="1">
      <c r="A197" s="4" t="s">
        <v>480</v>
      </c>
      <c r="B197" s="7" t="s">
        <v>481</v>
      </c>
      <c r="C197" s="1" t="s">
        <v>63</v>
      </c>
      <c r="D197" s="1" t="s">
        <v>57</v>
      </c>
      <c r="E197" s="1" t="s">
        <v>58</v>
      </c>
      <c r="F197" s="1" t="s">
        <v>14</v>
      </c>
      <c r="G197" s="1"/>
      <c r="H197" s="1"/>
      <c r="I197" s="32" t="s">
        <v>402</v>
      </c>
      <c r="J197" s="1" t="s">
        <v>14</v>
      </c>
      <c r="K197" s="2">
        <v>45583</v>
      </c>
      <c r="L197" s="50" t="str">
        <f>HYPERLINK(SUBSTITUTE(Table2[[#This Row],[URL]],"help.chi.ac.uk/","help-live.chi.ac.uk/docs/"), SUBSTITUTE(Table2[[#This Row],[URL]],"help.chi.ac.uk/","help-live.chi.ac.uk/docs/"))</f>
        <v>https://help-live.chi.ac.uk/docs/esports-faq</v>
      </c>
    </row>
    <row r="198" spans="1:12" ht="14.25" hidden="1" customHeight="1">
      <c r="A198" s="4" t="s">
        <v>482</v>
      </c>
      <c r="B198" s="7" t="s">
        <v>483</v>
      </c>
      <c r="C198" s="1" t="s">
        <v>63</v>
      </c>
      <c r="D198" s="1" t="s">
        <v>57</v>
      </c>
      <c r="E198" s="1" t="s">
        <v>78</v>
      </c>
      <c r="F198" s="1" t="s">
        <v>14</v>
      </c>
      <c r="G198" s="1"/>
      <c r="H198" s="1" t="s">
        <v>308</v>
      </c>
      <c r="I198" s="32" t="s">
        <v>278</v>
      </c>
      <c r="J198" s="1" t="s">
        <v>32</v>
      </c>
      <c r="K198" s="2">
        <v>45037</v>
      </c>
      <c r="L198" s="42" t="str">
        <f>HYPERLINK(SUBSTITUTE(Table2[[#This Row],[URL]],"help.chi.ac.uk/","help-live.chi.ac.uk/docs/"), SUBSTITUTE(Table2[[#This Row],[URL]],"help.chi.ac.uk/","help-live.chi.ac.uk/docs/"))</f>
        <v>https://help-live.chi.ac.uk/docs/etranscript-hear</v>
      </c>
    </row>
    <row r="199" spans="1:12" ht="14.25" hidden="1" customHeight="1">
      <c r="A199" s="4" t="s">
        <v>484</v>
      </c>
      <c r="B199" s="7" t="s">
        <v>485</v>
      </c>
      <c r="C199" s="1" t="s">
        <v>56</v>
      </c>
      <c r="D199" s="1"/>
      <c r="E199" s="32" t="s">
        <v>131</v>
      </c>
      <c r="F199" s="1" t="s">
        <v>14</v>
      </c>
      <c r="G199" s="1"/>
      <c r="H199" s="1"/>
      <c r="I199" s="32" t="s">
        <v>83</v>
      </c>
      <c r="J199" s="1" t="s">
        <v>14</v>
      </c>
      <c r="K199" s="2">
        <v>45272</v>
      </c>
      <c r="L199" s="42" t="str">
        <f>HYPERLINK(SUBSTITUTE(Table2[[#This Row],[URL]],"help.chi.ac.uk/","help-live.chi.ac.uk/docs/"), SUBSTITUTE(Table2[[#This Row],[URL]],"help.chi.ac.uk/","help-live.chi.ac.uk/docs/"))</f>
        <v>https://help-live.chi.ac.uk/docs/external-mfa-help-page</v>
      </c>
    </row>
    <row r="200" spans="1:12" ht="14.25" hidden="1" customHeight="1">
      <c r="A200" s="4" t="s">
        <v>486</v>
      </c>
      <c r="B200" s="7" t="s">
        <v>487</v>
      </c>
      <c r="C200" s="1" t="s">
        <v>63</v>
      </c>
      <c r="D200" s="1" t="s">
        <v>57</v>
      </c>
      <c r="E200" s="1" t="s">
        <v>58</v>
      </c>
      <c r="F200" s="1" t="s">
        <v>14</v>
      </c>
      <c r="G200" s="1"/>
      <c r="H200" s="1"/>
      <c r="I200" s="1" t="s">
        <v>87</v>
      </c>
      <c r="J200" s="1" t="s">
        <v>14</v>
      </c>
      <c r="K200" s="2">
        <v>44949</v>
      </c>
      <c r="L200" s="42" t="str">
        <f>HYPERLINK(SUBSTITUTE(Table2[[#This Row],[URL]],"help.chi.ac.uk/","help-live.chi.ac.uk/docs/"), SUBSTITUTE(Table2[[#This Row],[URL]],"help.chi.ac.uk/","help-live.chi.ac.uk/docs/"))</f>
        <v>https://help-live.chi.ac.uk/docs/faqs-about-equipment-loans-service</v>
      </c>
    </row>
    <row r="201" spans="1:12" ht="14.25" hidden="1" customHeight="1">
      <c r="A201" s="4" t="s">
        <v>488</v>
      </c>
      <c r="B201" s="7" t="s">
        <v>489</v>
      </c>
      <c r="C201" s="1" t="s">
        <v>63</v>
      </c>
      <c r="D201" s="1"/>
      <c r="E201" s="1" t="s">
        <v>58</v>
      </c>
      <c r="F201" s="1" t="s">
        <v>14</v>
      </c>
      <c r="G201" s="1"/>
      <c r="H201" s="1" t="s">
        <v>308</v>
      </c>
      <c r="I201" s="1" t="s">
        <v>87</v>
      </c>
      <c r="J201" s="1" t="s">
        <v>14</v>
      </c>
      <c r="K201" s="2">
        <v>45037</v>
      </c>
      <c r="L201" s="42" t="str">
        <f>HYPERLINK(SUBSTITUTE(Table2[[#This Row],[URL]],"help.chi.ac.uk/","help-live.chi.ac.uk/docs/"), SUBSTITUTE(Table2[[#This Row],[URL]],"help.chi.ac.uk/","help-live.chi.ac.uk/docs/"))</f>
        <v>https://help-live.chi.ac.uk/docs/faqs-about-hear</v>
      </c>
    </row>
    <row r="202" spans="1:12" ht="14.25" hidden="1" customHeight="1">
      <c r="A202" s="4" t="s">
        <v>490</v>
      </c>
      <c r="B202" s="7" t="s">
        <v>491</v>
      </c>
      <c r="C202" s="1" t="s">
        <v>63</v>
      </c>
      <c r="D202" s="1"/>
      <c r="E202" s="1" t="s">
        <v>58</v>
      </c>
      <c r="F202" s="1" t="s">
        <v>14</v>
      </c>
      <c r="G202" s="1"/>
      <c r="H202" s="1"/>
      <c r="I202" s="1" t="s">
        <v>87</v>
      </c>
      <c r="J202" s="1" t="s">
        <v>14</v>
      </c>
      <c r="K202" s="2">
        <v>44949</v>
      </c>
      <c r="L202" s="42" t="str">
        <f>HYPERLINK(SUBSTITUTE(Table2[[#This Row],[URL]],"help.chi.ac.uk/","help-live.chi.ac.uk/docs/"), SUBSTITUTE(Table2[[#This Row],[URL]],"help.chi.ac.uk/","help-live.chi.ac.uk/docs/"))</f>
        <v>https://help-live.chi.ac.uk/docs/finding-serial-number-computer</v>
      </c>
    </row>
    <row r="203" spans="1:12" ht="14.25" hidden="1" customHeight="1">
      <c r="A203" s="4" t="s">
        <v>492</v>
      </c>
      <c r="B203" s="7" t="s">
        <v>493</v>
      </c>
      <c r="C203" s="1" t="s">
        <v>56</v>
      </c>
      <c r="D203" s="1"/>
      <c r="E203" s="32" t="s">
        <v>393</v>
      </c>
      <c r="F203" s="1" t="s">
        <v>14</v>
      </c>
      <c r="G203" s="1"/>
      <c r="H203" s="1"/>
      <c r="I203" s="1" t="s">
        <v>87</v>
      </c>
      <c r="J203" s="1" t="s">
        <v>14</v>
      </c>
      <c r="K203" s="2">
        <v>45559</v>
      </c>
      <c r="L203" s="42" t="str">
        <f>HYPERLINK(SUBSTITUTE(Table2[[#This Row],[URL]],"help.chi.ac.uk/","help-live.chi.ac.uk/docs/"), SUBSTITUTE(Table2[[#This Row],[URL]],"help.chi.ac.uk/","help-live.chi.ac.uk/docs/"))</f>
        <v>https://help-live.chi.ac.uk/docs/icons</v>
      </c>
    </row>
    <row r="204" spans="1:12" ht="14.25" hidden="1" customHeight="1">
      <c r="A204" s="4" t="s">
        <v>494</v>
      </c>
      <c r="B204" s="7" t="s">
        <v>495</v>
      </c>
      <c r="C204" s="1" t="s">
        <v>63</v>
      </c>
      <c r="D204" s="1" t="s">
        <v>57</v>
      </c>
      <c r="E204" s="1" t="s">
        <v>58</v>
      </c>
      <c r="F204" s="1" t="s">
        <v>14</v>
      </c>
      <c r="G204" s="1"/>
      <c r="H204" s="1"/>
      <c r="I204" s="1" t="s">
        <v>87</v>
      </c>
      <c r="J204" s="1" t="s">
        <v>32</v>
      </c>
      <c r="K204" s="2">
        <v>44949</v>
      </c>
      <c r="L204" s="42" t="str">
        <f>HYPERLINK(SUBSTITUTE(Table2[[#This Row],[URL]],"help.chi.ac.uk/","help-live.chi.ac.uk/docs/"), SUBSTITUTE(Table2[[#This Row],[URL]],"help.chi.ac.uk/","help-live.chi.ac.uk/docs/"))</f>
        <v>https://help-live.chi.ac.uk/docs/graduation</v>
      </c>
    </row>
    <row r="205" spans="1:12" ht="14.25" hidden="1" customHeight="1">
      <c r="A205" s="4" t="s">
        <v>496</v>
      </c>
      <c r="B205" s="7" t="s">
        <v>497</v>
      </c>
      <c r="C205" s="1" t="s">
        <v>63</v>
      </c>
      <c r="D205" s="1"/>
      <c r="E205" s="1" t="s">
        <v>58</v>
      </c>
      <c r="F205" s="1" t="s">
        <v>14</v>
      </c>
      <c r="G205" s="1"/>
      <c r="H205" s="1" t="s">
        <v>308</v>
      </c>
      <c r="I205" s="1" t="s">
        <v>87</v>
      </c>
      <c r="J205" s="1" t="s">
        <v>14</v>
      </c>
      <c r="K205" s="2">
        <v>44949</v>
      </c>
      <c r="L205" s="42" t="str">
        <f>HYPERLINK(SUBSTITUTE(Table2[[#This Row],[URL]],"help.chi.ac.uk/","help-live.chi.ac.uk/docs/"), SUBSTITUTE(Table2[[#This Row],[URL]],"help.chi.ac.uk/","help-live.chi.ac.uk/docs/"))</f>
        <v>https://help-live.chi.ac.uk/docs/hear-higher-education-achievement-report</v>
      </c>
    </row>
    <row r="206" spans="1:12" ht="14.25" hidden="1" customHeight="1">
      <c r="A206" s="4" t="s">
        <v>498</v>
      </c>
      <c r="B206" s="7" t="s">
        <v>499</v>
      </c>
      <c r="C206" s="1" t="s">
        <v>63</v>
      </c>
      <c r="D206" s="1"/>
      <c r="E206" s="1" t="s">
        <v>58</v>
      </c>
      <c r="F206" s="1" t="s">
        <v>14</v>
      </c>
      <c r="G206" s="1"/>
      <c r="H206" s="1"/>
      <c r="I206" s="1" t="s">
        <v>87</v>
      </c>
      <c r="J206" s="1" t="s">
        <v>14</v>
      </c>
      <c r="K206" s="2">
        <v>44949</v>
      </c>
      <c r="L206" s="42" t="str">
        <f>HYPERLINK(SUBSTITUTE(Table2[[#This Row],[URL]],"help.chi.ac.uk/","help-live.chi.ac.uk/docs/"), SUBSTITUTE(Table2[[#This Row],[URL]],"help.chi.ac.uk/","help-live.chi.ac.uk/docs/"))</f>
        <v>https://help-live.chi.ac.uk/docs/how-book-booths-study-rooms-and-edit-suites</v>
      </c>
    </row>
    <row r="207" spans="1:12" ht="14.25" hidden="1" customHeight="1">
      <c r="A207" s="4" t="s">
        <v>500</v>
      </c>
      <c r="B207" s="7" t="s">
        <v>501</v>
      </c>
      <c r="C207" s="1" t="s">
        <v>63</v>
      </c>
      <c r="D207" s="1"/>
      <c r="E207" s="1" t="s">
        <v>58</v>
      </c>
      <c r="F207" s="1" t="s">
        <v>14</v>
      </c>
      <c r="G207" s="1"/>
      <c r="H207" s="1"/>
      <c r="I207" s="1" t="s">
        <v>87</v>
      </c>
      <c r="J207" s="1" t="s">
        <v>14</v>
      </c>
      <c r="K207" s="2">
        <v>44949</v>
      </c>
      <c r="L207" s="42" t="str">
        <f>HYPERLINK(SUBSTITUTE(Table2[[#This Row],[URL]],"help.chi.ac.uk/","help-live.chi.ac.uk/docs/"), SUBSTITUTE(Table2[[#This Row],[URL]],"help.chi.ac.uk/","help-live.chi.ac.uk/docs/"))</f>
        <v>https://help-live.chi.ac.uk/docs/how-reset-your-password</v>
      </c>
    </row>
    <row r="208" spans="1:12" ht="14.25" hidden="1" customHeight="1">
      <c r="A208" s="4" t="s">
        <v>502</v>
      </c>
      <c r="B208" s="7" t="s">
        <v>503</v>
      </c>
      <c r="C208" s="1" t="s">
        <v>63</v>
      </c>
      <c r="D208" s="1"/>
      <c r="E208" s="1" t="s">
        <v>131</v>
      </c>
      <c r="F208" s="1" t="s">
        <v>14</v>
      </c>
      <c r="G208" s="1"/>
      <c r="H208" s="1"/>
      <c r="I208" s="1" t="s">
        <v>87</v>
      </c>
      <c r="J208" s="1" t="s">
        <v>14</v>
      </c>
      <c r="K208" s="2">
        <v>44949</v>
      </c>
      <c r="L208" s="42" t="str">
        <f>HYPERLINK(SUBSTITUTE(Table2[[#This Row],[URL]],"help.chi.ac.uk/","help-live.chi.ac.uk/docs/"), SUBSTITUTE(Table2[[#This Row],[URL]],"help.chi.ac.uk/","help-live.chi.ac.uk/docs/"))</f>
        <v>https://help-live.chi.ac.uk/docs/how-unlock-your-account</v>
      </c>
    </row>
    <row r="209" spans="1:12" ht="14.25" hidden="1" customHeight="1">
      <c r="A209" s="4" t="s">
        <v>504</v>
      </c>
      <c r="B209" s="7" t="s">
        <v>505</v>
      </c>
      <c r="C209" s="1" t="s">
        <v>63</v>
      </c>
      <c r="D209" s="1"/>
      <c r="E209" s="1" t="s">
        <v>131</v>
      </c>
      <c r="F209" s="1" t="s">
        <v>14</v>
      </c>
      <c r="G209" s="1"/>
      <c r="H209" s="1"/>
      <c r="I209" s="1" t="s">
        <v>87</v>
      </c>
      <c r="J209" s="1" t="s">
        <v>14</v>
      </c>
      <c r="K209" s="2">
        <v>44949</v>
      </c>
      <c r="L209" s="42" t="str">
        <f>HYPERLINK(SUBSTITUTE(Table2[[#This Row],[URL]],"help.chi.ac.uk/","help-live.chi.ac.uk/docs/"), SUBSTITUTE(Table2[[#This Row],[URL]],"help.chi.ac.uk/","help-live.chi.ac.uk/docs/"))</f>
        <v>https://help-live.chi.ac.uk/docs/how-use-it-provisioning-online</v>
      </c>
    </row>
    <row r="210" spans="1:12" ht="14.25" hidden="1" customHeight="1">
      <c r="A210" s="4" t="s">
        <v>506</v>
      </c>
      <c r="B210" s="7" t="s">
        <v>507</v>
      </c>
      <c r="C210" s="1" t="s">
        <v>63</v>
      </c>
      <c r="D210" s="1"/>
      <c r="E210" s="1" t="s">
        <v>131</v>
      </c>
      <c r="F210" s="1" t="s">
        <v>14</v>
      </c>
      <c r="G210" s="1"/>
      <c r="H210" s="1"/>
      <c r="I210" s="32" t="s">
        <v>79</v>
      </c>
      <c r="J210" s="1" t="s">
        <v>14</v>
      </c>
      <c r="K210" s="2">
        <v>44624</v>
      </c>
      <c r="L210" s="42" t="str">
        <f>HYPERLINK(SUBSTITUTE(Table2[[#This Row],[URL]],"help.chi.ac.uk/","help-live.chi.ac.uk/docs/"), SUBSTITUTE(Table2[[#This Row],[URL]],"help.chi.ac.uk/","help-live.chi.ac.uk/docs/"))</f>
        <v>https://help-live.chi.ac.uk/docs/hr-self-service-updating-your-personal-email-address</v>
      </c>
    </row>
    <row r="211" spans="1:12" ht="14.25" hidden="1" customHeight="1">
      <c r="A211" s="4" t="s">
        <v>508</v>
      </c>
      <c r="B211" s="7" t="s">
        <v>509</v>
      </c>
      <c r="C211" s="1" t="s">
        <v>63</v>
      </c>
      <c r="D211" s="1"/>
      <c r="E211" s="1" t="s">
        <v>131</v>
      </c>
      <c r="F211" s="1" t="s">
        <v>14</v>
      </c>
      <c r="G211" s="1"/>
      <c r="H211" s="1"/>
      <c r="I211" s="32" t="s">
        <v>142</v>
      </c>
      <c r="J211" s="1" t="s">
        <v>14</v>
      </c>
      <c r="K211" s="2">
        <v>44692</v>
      </c>
      <c r="L211" s="42" t="str">
        <f>HYPERLINK(SUBSTITUTE(Table2[[#This Row],[URL]],"help.chi.ac.uk/","help-live.chi.ac.uk/docs/"), SUBSTITUTE(Table2[[#This Row],[URL]],"help.chi.ac.uk/","help-live.chi.ac.uk/docs/"))</f>
        <v>https://help-live.chi.ac.uk/docs/installing-adobe-creative-cloud-applications-university-computer</v>
      </c>
    </row>
    <row r="212" spans="1:12" ht="14.25" hidden="1" customHeight="1">
      <c r="A212" s="4" t="s">
        <v>510</v>
      </c>
      <c r="B212" s="7" t="s">
        <v>511</v>
      </c>
      <c r="C212" s="1" t="s">
        <v>63</v>
      </c>
      <c r="D212" s="1"/>
      <c r="E212" s="32" t="s">
        <v>98</v>
      </c>
      <c r="F212" s="1" t="s">
        <v>14</v>
      </c>
      <c r="G212" s="1"/>
      <c r="H212" s="1"/>
      <c r="I212" s="32" t="s">
        <v>79</v>
      </c>
      <c r="J212" s="1" t="s">
        <v>14</v>
      </c>
      <c r="K212" s="2">
        <v>45469</v>
      </c>
      <c r="L212" s="42" t="str">
        <f>HYPERLINK(SUBSTITUTE(Table2[[#This Row],[URL]],"help.chi.ac.uk/","help-live.chi.ac.uk/docs/"), SUBSTITUTE(Table2[[#This Row],[URL]],"help.chi.ac.uk/","help-live.chi.ac.uk/docs/"))</f>
        <v>https://help-live.chi.ac.uk/docs/installing-microsoft-office-365-windows-10-s</v>
      </c>
    </row>
    <row r="213" spans="1:12" ht="14.25" hidden="1" customHeight="1">
      <c r="A213" s="4" t="s">
        <v>512</v>
      </c>
      <c r="B213" s="7" t="s">
        <v>513</v>
      </c>
      <c r="C213" s="1" t="s">
        <v>63</v>
      </c>
      <c r="D213" s="1"/>
      <c r="E213" s="1" t="s">
        <v>131</v>
      </c>
      <c r="F213" s="1" t="s">
        <v>14</v>
      </c>
      <c r="G213" s="1"/>
      <c r="H213" s="1"/>
      <c r="I213" s="32" t="s">
        <v>402</v>
      </c>
      <c r="J213" s="1" t="s">
        <v>14</v>
      </c>
      <c r="K213" s="2">
        <v>44222</v>
      </c>
      <c r="L213" s="42" t="str">
        <f>HYPERLINK(SUBSTITUTE(Table2[[#This Row],[URL]],"help.chi.ac.uk/","help-live.chi.ac.uk/docs/"), SUBSTITUTE(Table2[[#This Row],[URL]],"help.chi.ac.uk/","help-live.chi.ac.uk/docs/"))</f>
        <v>https://help-live.chi.ac.uk/docs/installing-hp-remote-software-windows</v>
      </c>
    </row>
    <row r="214" spans="1:12" ht="14.25" hidden="1" customHeight="1">
      <c r="A214" s="4" t="s">
        <v>514</v>
      </c>
      <c r="B214" s="7" t="s">
        <v>515</v>
      </c>
      <c r="C214" s="1" t="s">
        <v>63</v>
      </c>
      <c r="D214" s="1"/>
      <c r="E214" s="32" t="s">
        <v>98</v>
      </c>
      <c r="F214" s="1" t="s">
        <v>14</v>
      </c>
      <c r="G214" s="1"/>
      <c r="H214" s="1" t="s">
        <v>308</v>
      </c>
      <c r="I214" s="32" t="s">
        <v>110</v>
      </c>
      <c r="J214" s="1" t="s">
        <v>95</v>
      </c>
      <c r="K214" s="2">
        <v>44694</v>
      </c>
      <c r="L214" s="42" t="str">
        <f>HYPERLINK(SUBSTITUTE(Table2[[#This Row],[URL]],"help.chi.ac.uk/","help-live.chi.ac.uk/docs/"), SUBSTITUTE(Table2[[#This Row],[URL]],"help.chi.ac.uk/","help-live.chi.ac.uk/docs/"))</f>
        <v>https://help-live.chi.ac.uk/docs/jisc-online-surveys</v>
      </c>
    </row>
    <row r="215" spans="1:12" ht="14.25" hidden="1" customHeight="1">
      <c r="A215" s="4" t="s">
        <v>516</v>
      </c>
      <c r="B215" s="7" t="s">
        <v>517</v>
      </c>
      <c r="C215" s="1" t="s">
        <v>63</v>
      </c>
      <c r="D215" s="1"/>
      <c r="E215" s="32" t="s">
        <v>98</v>
      </c>
      <c r="F215" s="1" t="s">
        <v>14</v>
      </c>
      <c r="G215" s="1"/>
      <c r="H215" s="1"/>
      <c r="I215" s="1" t="s">
        <v>87</v>
      </c>
      <c r="J215" s="1" t="s">
        <v>14</v>
      </c>
      <c r="K215" s="2">
        <v>44949</v>
      </c>
      <c r="L215" s="42" t="str">
        <f>HYPERLINK(SUBSTITUTE(Table2[[#This Row],[URL]],"help.chi.ac.uk/","help-live.chi.ac.uk/docs/"), SUBSTITUTE(Table2[[#This Row],[URL]],"help.chi.ac.uk/","help-live.chi.ac.uk/docs/"))</f>
        <v>https://help-live.chi.ac.uk/docs/listening-voicemail-messages-and-managing-messages</v>
      </c>
    </row>
    <row r="216" spans="1:12" ht="14.25" hidden="1" customHeight="1">
      <c r="A216" s="4" t="s">
        <v>518</v>
      </c>
      <c r="B216" s="7" t="s">
        <v>519</v>
      </c>
      <c r="C216" s="1" t="s">
        <v>63</v>
      </c>
      <c r="D216" s="1"/>
      <c r="E216" s="32" t="s">
        <v>98</v>
      </c>
      <c r="F216" s="1" t="s">
        <v>14</v>
      </c>
      <c r="G216" s="1"/>
      <c r="H216" s="1"/>
      <c r="I216" s="1" t="s">
        <v>87</v>
      </c>
      <c r="J216" s="1" t="s">
        <v>14</v>
      </c>
      <c r="K216" s="2">
        <v>45470</v>
      </c>
      <c r="L216" s="42" t="str">
        <f>HYPERLINK(SUBSTITUTE(Table2[[#This Row],[URL]],"help.chi.ac.uk/","help-live.chi.ac.uk/docs/"), SUBSTITUTE(Table2[[#This Row],[URL]],"help.chi.ac.uk/","help-live.chi.ac.uk/docs/"))</f>
        <v>https://help-live.chi.ac.uk/docs/lists-equipment-available-through-equipment-loans</v>
      </c>
    </row>
    <row r="217" spans="1:12" ht="14.25" hidden="1" customHeight="1">
      <c r="A217" s="4" t="s">
        <v>520</v>
      </c>
      <c r="B217" s="7" t="s">
        <v>521</v>
      </c>
      <c r="C217" s="1" t="s">
        <v>63</v>
      </c>
      <c r="D217" s="1"/>
      <c r="E217" s="32" t="s">
        <v>98</v>
      </c>
      <c r="F217" s="1" t="s">
        <v>14</v>
      </c>
      <c r="G217" s="1"/>
      <c r="H217" s="1"/>
      <c r="I217" s="32" t="s">
        <v>278</v>
      </c>
      <c r="J217" s="1" t="s">
        <v>32</v>
      </c>
      <c r="K217" s="2">
        <v>45659</v>
      </c>
      <c r="L217" s="42" t="str">
        <f>HYPERLINK(SUBSTITUTE(Table2[[#This Row],[URL]],"help.chi.ac.uk/","help-live.chi.ac.uk/docs/"), SUBSTITUTE(Table2[[#This Row],[URL]],"help.chi.ac.uk/","help-live.chi.ac.uk/docs/"))</f>
        <v>https://help-live.chi.ac.uk/docs/logging-creative-cloud-and-adobe-products</v>
      </c>
    </row>
    <row r="218" spans="1:12" ht="14.25" hidden="1" customHeight="1">
      <c r="A218" s="4" t="s">
        <v>522</v>
      </c>
      <c r="B218" s="7" t="s">
        <v>523</v>
      </c>
      <c r="C218" s="1" t="s">
        <v>56</v>
      </c>
      <c r="D218" s="1"/>
      <c r="E218" s="32" t="s">
        <v>393</v>
      </c>
      <c r="F218" s="1" t="s">
        <v>14</v>
      </c>
      <c r="G218" s="1"/>
      <c r="H218" s="1"/>
      <c r="I218" s="32" t="s">
        <v>79</v>
      </c>
      <c r="J218" s="1" t="s">
        <v>14</v>
      </c>
      <c r="K218" s="2">
        <v>45581</v>
      </c>
      <c r="L218" s="42" t="str">
        <f>HYPERLINK(SUBSTITUTE(Table2[[#This Row],[URL]],"help.chi.ac.uk/","help-live.chi.ac.uk/docs/"), SUBSTITUTE(Table2[[#This Row],[URL]],"help.chi.ac.uk/","help-live.chi.ac.uk/docs/"))</f>
        <v>https://help-live.chi.ac.uk/docs/maf-upgrade-integration-chiview</v>
      </c>
    </row>
    <row r="219" spans="1:12" ht="14.25" customHeight="1">
      <c r="A219" s="4" t="s">
        <v>524</v>
      </c>
      <c r="B219" s="7" t="s">
        <v>525</v>
      </c>
      <c r="C219" s="1" t="s">
        <v>63</v>
      </c>
      <c r="D219" s="1"/>
      <c r="E219" s="32" t="s">
        <v>82</v>
      </c>
      <c r="F219" s="1" t="s">
        <v>14</v>
      </c>
      <c r="G219" s="1"/>
      <c r="H219" s="1"/>
      <c r="I219" s="32" t="s">
        <v>110</v>
      </c>
      <c r="J219" s="1" t="s">
        <v>14</v>
      </c>
      <c r="K219" s="2">
        <v>44015</v>
      </c>
      <c r="L219" s="42" t="str">
        <f>HYPERLINK(SUBSTITUTE(Table2[[#This Row],[URL]],"help.chi.ac.uk/","help-live.chi.ac.uk/docs/"), SUBSTITUTE(Table2[[#This Row],[URL]],"help.chi.ac.uk/","help-live.chi.ac.uk/docs/"))</f>
        <v>https://help-live.chi.ac.uk/docs/managed-software-centre</v>
      </c>
    </row>
    <row r="220" spans="1:12" ht="14.25" customHeight="1">
      <c r="A220" s="4" t="s">
        <v>526</v>
      </c>
      <c r="B220" s="7" t="s">
        <v>527</v>
      </c>
      <c r="C220" s="1" t="s">
        <v>63</v>
      </c>
      <c r="D220" s="1"/>
      <c r="E220" s="32" t="s">
        <v>82</v>
      </c>
      <c r="F220" s="1" t="s">
        <v>14</v>
      </c>
      <c r="G220" s="1"/>
      <c r="H220" s="1"/>
      <c r="I220" s="1" t="s">
        <v>87</v>
      </c>
      <c r="J220" s="1" t="s">
        <v>14</v>
      </c>
      <c r="K220" s="2">
        <v>44949</v>
      </c>
      <c r="L220" s="42" t="str">
        <f>HYPERLINK(SUBSTITUTE(Table2[[#This Row],[URL]],"help.chi.ac.uk/","help-live.chi.ac.uk/docs/"), SUBSTITUTE(Table2[[#This Row],[URL]],"help.chi.ac.uk/","help-live.chi.ac.uk/docs/"))</f>
        <v>https://help-live.chi.ac.uk/docs/managing-your-open-access-computer-bookings</v>
      </c>
    </row>
    <row r="221" spans="1:12" ht="14.25" customHeight="1">
      <c r="A221" s="4" t="s">
        <v>528</v>
      </c>
      <c r="B221" s="7" t="s">
        <v>529</v>
      </c>
      <c r="C221" s="1" t="s">
        <v>63</v>
      </c>
      <c r="D221" s="1"/>
      <c r="E221" s="32" t="s">
        <v>82</v>
      </c>
      <c r="F221" s="1" t="s">
        <v>14</v>
      </c>
      <c r="G221" s="1"/>
      <c r="H221" s="1"/>
      <c r="I221" s="1" t="s">
        <v>87</v>
      </c>
      <c r="J221" s="1" t="s">
        <v>14</v>
      </c>
      <c r="K221" s="2">
        <v>44949</v>
      </c>
      <c r="L221" s="42" t="str">
        <f>HYPERLINK(SUBSTITUTE(Table2[[#This Row],[URL]],"help.chi.ac.uk/","help-live.chi.ac.uk/docs/"), SUBSTITUTE(Table2[[#This Row],[URL]],"help.chi.ac.uk/","help-live.chi.ac.uk/docs/"))</f>
        <v>https://help-live.chi.ac.uk/docs/matlab-personal-device</v>
      </c>
    </row>
    <row r="222" spans="1:12" ht="14.25" hidden="1" customHeight="1">
      <c r="A222" s="4" t="s">
        <v>530</v>
      </c>
      <c r="B222" s="7" t="s">
        <v>531</v>
      </c>
      <c r="C222" s="1" t="s">
        <v>56</v>
      </c>
      <c r="D222" s="1"/>
      <c r="E222" s="32" t="s">
        <v>131</v>
      </c>
      <c r="F222" s="1" t="s">
        <v>14</v>
      </c>
      <c r="G222" s="1"/>
      <c r="H222" s="1"/>
      <c r="I222" s="32" t="s">
        <v>79</v>
      </c>
      <c r="J222" s="1" t="s">
        <v>14</v>
      </c>
      <c r="K222" s="2">
        <v>44707</v>
      </c>
      <c r="L222" s="42" t="str">
        <f>HYPERLINK(SUBSTITUTE(Table2[[#This Row],[URL]],"help.chi.ac.uk/","help-live.chi.ac.uk/docs/"), SUBSTITUTE(Table2[[#This Row],[URL]],"help.chi.ac.uk/","help-live.chi.ac.uk/docs/"))</f>
        <v>https://help-live.chi.ac.uk/docs/mfa-authenticator-app</v>
      </c>
    </row>
    <row r="223" spans="1:12" ht="14.25" hidden="1" customHeight="1">
      <c r="A223" s="4" t="s">
        <v>532</v>
      </c>
      <c r="B223" s="7" t="s">
        <v>533</v>
      </c>
      <c r="C223" s="1" t="s">
        <v>56</v>
      </c>
      <c r="D223" s="1"/>
      <c r="E223" s="32" t="s">
        <v>131</v>
      </c>
      <c r="F223" s="1" t="s">
        <v>14</v>
      </c>
      <c r="G223" s="1"/>
      <c r="H223" s="1"/>
      <c r="I223" s="32" t="s">
        <v>79</v>
      </c>
      <c r="J223" s="1" t="s">
        <v>14</v>
      </c>
      <c r="K223" s="2">
        <v>44958</v>
      </c>
      <c r="L223" s="42" t="str">
        <f>HYPERLINK(SUBSTITUTE(Table2[[#This Row],[URL]],"help.chi.ac.uk/","help-live.chi.ac.uk/docs/"), SUBSTITUTE(Table2[[#This Row],[URL]],"help.chi.ac.uk/","help-live.chi.ac.uk/docs/"))</f>
        <v>https://help-live.chi.ac.uk/docs/mfa-ping-desktop-app</v>
      </c>
    </row>
    <row r="224" spans="1:12" ht="14.25" hidden="1" customHeight="1">
      <c r="A224" s="4" t="s">
        <v>534</v>
      </c>
      <c r="B224" s="7" t="s">
        <v>535</v>
      </c>
      <c r="C224" s="1" t="s">
        <v>56</v>
      </c>
      <c r="D224" s="1"/>
      <c r="E224" s="32" t="s">
        <v>131</v>
      </c>
      <c r="F224" s="1" t="s">
        <v>14</v>
      </c>
      <c r="G224" s="1"/>
      <c r="H224" s="1"/>
      <c r="I224" s="32" t="s">
        <v>79</v>
      </c>
      <c r="J224" s="1" t="s">
        <v>14</v>
      </c>
      <c r="K224" s="2">
        <v>44959</v>
      </c>
      <c r="L224" s="42" t="str">
        <f>HYPERLINK(SUBSTITUTE(Table2[[#This Row],[URL]],"help.chi.ac.uk/","help-live.chi.ac.uk/docs/"), SUBSTITUTE(Table2[[#This Row],[URL]],"help.chi.ac.uk/","help-live.chi.ac.uk/docs/"))</f>
        <v>https://help-live.chi.ac.uk/docs/mfa-pingid-mobile-app</v>
      </c>
    </row>
    <row r="225" spans="1:12" ht="14.25" hidden="1" customHeight="1">
      <c r="A225" s="4" t="s">
        <v>536</v>
      </c>
      <c r="B225" s="7" t="s">
        <v>537</v>
      </c>
      <c r="C225" s="1" t="s">
        <v>56</v>
      </c>
      <c r="D225" s="1"/>
      <c r="E225" s="32" t="s">
        <v>131</v>
      </c>
      <c r="F225" s="1" t="s">
        <v>14</v>
      </c>
      <c r="G225" s="1"/>
      <c r="H225" s="1"/>
      <c r="I225" s="32" t="s">
        <v>79</v>
      </c>
      <c r="J225" s="1" t="s">
        <v>14</v>
      </c>
      <c r="K225" s="2">
        <v>44761</v>
      </c>
      <c r="L225" s="42" t="str">
        <f>HYPERLINK(SUBSTITUTE(Table2[[#This Row],[URL]],"help.chi.ac.uk/","help-live.chi.ac.uk/docs/"), SUBSTITUTE(Table2[[#This Row],[URL]],"help.chi.ac.uk/","help-live.chi.ac.uk/docs/"))</f>
        <v>https://help-live.chi.ac.uk/docs/mfa-using-personal-email-address</v>
      </c>
    </row>
    <row r="226" spans="1:12" ht="14.25" hidden="1" customHeight="1">
      <c r="A226" s="4" t="s">
        <v>538</v>
      </c>
      <c r="B226" s="7" t="s">
        <v>539</v>
      </c>
      <c r="C226" s="1" t="s">
        <v>56</v>
      </c>
      <c r="D226" s="1"/>
      <c r="E226" s="32" t="s">
        <v>131</v>
      </c>
      <c r="F226" s="1" t="s">
        <v>14</v>
      </c>
      <c r="G226" s="1"/>
      <c r="H226" s="1"/>
      <c r="I226" s="32" t="s">
        <v>79</v>
      </c>
      <c r="J226" s="1" t="s">
        <v>14</v>
      </c>
      <c r="K226" s="2">
        <v>45506</v>
      </c>
      <c r="L226" s="42" t="str">
        <f>HYPERLINK(SUBSTITUTE(Table2[[#This Row],[URL]],"help.chi.ac.uk/","help-live.chi.ac.uk/docs/"), SUBSTITUTE(Table2[[#This Row],[URL]],"help.chi.ac.uk/","help-live.chi.ac.uk/docs/"))</f>
        <v>https://help-live.chi.ac.uk/docs/microsoft-office-students-and-staff</v>
      </c>
    </row>
    <row r="227" spans="1:12" ht="14.25" hidden="1" customHeight="1">
      <c r="A227" s="4" t="s">
        <v>540</v>
      </c>
      <c r="B227" s="7" t="s">
        <v>541</v>
      </c>
      <c r="C227" s="1" t="s">
        <v>63</v>
      </c>
      <c r="D227" s="1"/>
      <c r="E227" s="32" t="s">
        <v>131</v>
      </c>
      <c r="F227" s="1" t="s">
        <v>14</v>
      </c>
      <c r="G227" s="1"/>
      <c r="H227" s="1"/>
      <c r="I227" s="32" t="s">
        <v>83</v>
      </c>
      <c r="J227" s="1" t="s">
        <v>15</v>
      </c>
      <c r="K227" s="2">
        <v>43558</v>
      </c>
      <c r="L227" s="42" t="str">
        <f>HYPERLINK(SUBSTITUTE(Table2[[#This Row],[URL]],"help.chi.ac.uk/","help-live.chi.ac.uk/docs/"), SUBSTITUTE(Table2[[#This Row],[URL]],"help.chi.ac.uk/","help-live.chi.ac.uk/docs/"))</f>
        <v>https://help-live.chi.ac.uk/docs/microsoft-wireless-display-adapter</v>
      </c>
    </row>
    <row r="228" spans="1:12" ht="14.25" hidden="1" customHeight="1">
      <c r="A228" s="4" t="s">
        <v>542</v>
      </c>
      <c r="B228" s="7" t="s">
        <v>543</v>
      </c>
      <c r="C228" s="1" t="s">
        <v>56</v>
      </c>
      <c r="D228" s="1"/>
      <c r="E228" s="32" t="s">
        <v>131</v>
      </c>
      <c r="F228" s="1" t="s">
        <v>14</v>
      </c>
      <c r="G228" s="1"/>
      <c r="H228" s="1"/>
      <c r="I228" s="32" t="s">
        <v>79</v>
      </c>
      <c r="J228" s="1" t="s">
        <v>14</v>
      </c>
      <c r="K228" s="2">
        <v>44245</v>
      </c>
      <c r="L228" s="42" t="str">
        <f>HYPERLINK(SUBSTITUTE(Table2[[#This Row],[URL]],"help.chi.ac.uk/","help-live.chi.ac.uk/docs/"), SUBSTITUTE(Table2[[#This Row],[URL]],"help.chi.ac.uk/","help-live.chi.ac.uk/docs/"))</f>
        <v>https://help-live.chi.ac.uk/docs/mimecast</v>
      </c>
    </row>
    <row r="229" spans="1:12" ht="14.25" hidden="1" customHeight="1">
      <c r="A229" s="4" t="s">
        <v>544</v>
      </c>
      <c r="B229" s="7" t="s">
        <v>545</v>
      </c>
      <c r="C229" s="1" t="s">
        <v>56</v>
      </c>
      <c r="D229" s="1"/>
      <c r="E229" s="32" t="s">
        <v>393</v>
      </c>
      <c r="F229" s="1" t="s">
        <v>14</v>
      </c>
      <c r="G229" s="1"/>
      <c r="H229" s="1"/>
      <c r="I229" s="32" t="s">
        <v>79</v>
      </c>
      <c r="J229" s="1" t="s">
        <v>14</v>
      </c>
      <c r="K229" s="2">
        <v>45723</v>
      </c>
      <c r="L229" s="42" t="str">
        <f>HYPERLINK(SUBSTITUTE(Table2[[#This Row],[URL]],"help.chi.ac.uk/","help-live.chi.ac.uk/docs/"), SUBSTITUTE(Table2[[#This Row],[URL]],"help.chi.ac.uk/","help-live.chi.ac.uk/docs/"))</f>
        <v>https://help-live.chi.ac.uk/docs/app</v>
      </c>
    </row>
    <row r="230" spans="1:12" ht="14.25" hidden="1" customHeight="1">
      <c r="A230" s="4" t="s">
        <v>546</v>
      </c>
      <c r="B230" s="7" t="s">
        <v>547</v>
      </c>
      <c r="C230" s="1" t="s">
        <v>56</v>
      </c>
      <c r="D230" s="1"/>
      <c r="E230" s="32" t="s">
        <v>131</v>
      </c>
      <c r="F230" s="1" t="s">
        <v>14</v>
      </c>
      <c r="G230" s="1"/>
      <c r="H230" s="1"/>
      <c r="I230" s="32" t="s">
        <v>79</v>
      </c>
      <c r="J230" s="1" t="s">
        <v>14</v>
      </c>
      <c r="K230" s="2">
        <v>45723</v>
      </c>
      <c r="L230" s="42" t="str">
        <f>HYPERLINK(SUBSTITUTE(Table2[[#This Row],[URL]],"help.chi.ac.uk/","help-live.chi.ac.uk/docs/"), SUBSTITUTE(Table2[[#This Row],[URL]],"help.chi.ac.uk/","help-live.chi.ac.uk/docs/"))</f>
        <v>https://help-live.chi.ac.uk/docs/mfa</v>
      </c>
    </row>
    <row r="231" spans="1:12" ht="14.25" hidden="1" customHeight="1">
      <c r="A231" s="4" t="s">
        <v>548</v>
      </c>
      <c r="B231" s="7" t="s">
        <v>549</v>
      </c>
      <c r="C231" s="1" t="s">
        <v>56</v>
      </c>
      <c r="D231" s="1"/>
      <c r="E231" s="32" t="s">
        <v>393</v>
      </c>
      <c r="F231" s="1" t="s">
        <v>14</v>
      </c>
      <c r="G231" s="1"/>
      <c r="H231" s="1"/>
      <c r="I231" s="1" t="s">
        <v>87</v>
      </c>
      <c r="J231" s="1" t="s">
        <v>550</v>
      </c>
      <c r="K231" s="2">
        <v>44949</v>
      </c>
      <c r="L231" s="42" t="str">
        <f>HYPERLINK(SUBSTITUTE(Table2[[#This Row],[URL]],"help.chi.ac.uk/","help-live.chi.ac.uk/docs/"), SUBSTITUTE(Table2[[#This Row],[URL]],"help.chi.ac.uk/","help-live.chi.ac.uk/docs/"))</f>
        <v>https://help-live.chi.ac.uk/docs/online-surveys-students</v>
      </c>
    </row>
    <row r="232" spans="1:12" ht="14.25" customHeight="1">
      <c r="A232" s="4" t="s">
        <v>551</v>
      </c>
      <c r="B232" s="7" t="s">
        <v>552</v>
      </c>
      <c r="C232" s="1" t="s">
        <v>63</v>
      </c>
      <c r="D232" s="1"/>
      <c r="E232" s="32" t="s">
        <v>82</v>
      </c>
      <c r="F232" s="1" t="s">
        <v>14</v>
      </c>
      <c r="G232" s="1"/>
      <c r="H232" s="1"/>
      <c r="I232" s="1" t="s">
        <v>87</v>
      </c>
      <c r="J232" s="1" t="s">
        <v>14</v>
      </c>
      <c r="K232" s="2">
        <v>45558</v>
      </c>
      <c r="L232" s="42" t="str">
        <f>HYPERLINK(SUBSTITUTE(Table2[[#This Row],[URL]],"help.chi.ac.uk/","help-live.chi.ac.uk/docs/"), SUBSTITUTE(Table2[[#This Row],[URL]],"help.chi.ac.uk/","help-live.chi.ac.uk/docs/"))</f>
        <v>https://help-live.chi.ac.uk/docs/online-timetables-publish</v>
      </c>
    </row>
    <row r="233" spans="1:12" ht="14.25" hidden="1" customHeight="1">
      <c r="A233" s="4" t="s">
        <v>553</v>
      </c>
      <c r="B233" s="7" t="s">
        <v>554</v>
      </c>
      <c r="C233" s="1" t="s">
        <v>63</v>
      </c>
      <c r="D233" s="1"/>
      <c r="E233" s="1" t="s">
        <v>393</v>
      </c>
      <c r="F233" s="1" t="s">
        <v>14</v>
      </c>
      <c r="G233" s="1"/>
      <c r="H233" s="1" t="s">
        <v>308</v>
      </c>
      <c r="I233" s="1" t="s">
        <v>87</v>
      </c>
      <c r="J233" s="1" t="s">
        <v>14</v>
      </c>
      <c r="K233" s="2">
        <v>44949</v>
      </c>
      <c r="L233" s="42" t="str">
        <f>HYPERLINK(SUBSTITUTE(Table2[[#This Row],[URL]],"help.chi.ac.uk/","help-live.chi.ac.uk/docs/"), SUBSTITUTE(Table2[[#This Row],[URL]],"help.chi.ac.uk/","help-live.chi.ac.uk/docs/"))</f>
        <v>https://help-live.chi.ac.uk/docs/partners-how-reset-your-password</v>
      </c>
    </row>
    <row r="234" spans="1:12" ht="14.25" hidden="1" customHeight="1">
      <c r="A234" s="4" t="s">
        <v>555</v>
      </c>
      <c r="B234" s="7" t="s">
        <v>556</v>
      </c>
      <c r="C234" s="1" t="s">
        <v>63</v>
      </c>
      <c r="D234" s="1"/>
      <c r="E234" s="1" t="s">
        <v>393</v>
      </c>
      <c r="F234" s="1" t="s">
        <v>14</v>
      </c>
      <c r="G234" s="1"/>
      <c r="H234" s="1" t="s">
        <v>308</v>
      </c>
      <c r="I234" s="1" t="s">
        <v>87</v>
      </c>
      <c r="J234" s="1" t="s">
        <v>14</v>
      </c>
      <c r="K234" s="2">
        <v>44949</v>
      </c>
      <c r="L234" s="42" t="str">
        <f>HYPERLINK(SUBSTITUTE(Table2[[#This Row],[URL]],"help.chi.ac.uk/","help-live.chi.ac.uk/docs/"), SUBSTITUTE(Table2[[#This Row],[URL]],"help.chi.ac.uk/","help-live.chi.ac.uk/docs/"))</f>
        <v>https://help-live.chi.ac.uk/docs/partners-how-unlock-your-account</v>
      </c>
    </row>
    <row r="235" spans="1:12" ht="14.25" hidden="1" customHeight="1">
      <c r="A235" s="4" t="s">
        <v>557</v>
      </c>
      <c r="B235" s="7" t="s">
        <v>558</v>
      </c>
      <c r="C235" s="1" t="s">
        <v>63</v>
      </c>
      <c r="D235" s="1"/>
      <c r="E235" s="1" t="s">
        <v>393</v>
      </c>
      <c r="F235" s="1" t="s">
        <v>14</v>
      </c>
      <c r="G235" s="1"/>
      <c r="H235" s="1"/>
      <c r="I235" s="32" t="s">
        <v>79</v>
      </c>
      <c r="J235" s="1" t="s">
        <v>14</v>
      </c>
      <c r="K235" s="2">
        <v>45670</v>
      </c>
      <c r="L235" s="42" t="str">
        <f>HYPERLINK(SUBSTITUTE(Table2[[#This Row],[URL]],"help.chi.ac.uk/","help-live.chi.ac.uk/docs/"), SUBSTITUTE(Table2[[#This Row],[URL]],"help.chi.ac.uk/","help-live.chi.ac.uk/docs/"))</f>
        <v>https://help-live.chi.ac.uk/docs/password</v>
      </c>
    </row>
    <row r="236" spans="1:12" ht="14.25" hidden="1" customHeight="1">
      <c r="A236" s="4" t="s">
        <v>559</v>
      </c>
      <c r="B236" s="7" t="s">
        <v>560</v>
      </c>
      <c r="C236" s="1" t="s">
        <v>63</v>
      </c>
      <c r="D236" s="1"/>
      <c r="E236" s="1" t="s">
        <v>393</v>
      </c>
      <c r="F236" s="1" t="s">
        <v>14</v>
      </c>
      <c r="G236" s="1"/>
      <c r="H236" s="1"/>
      <c r="I236" s="1" t="s">
        <v>87</v>
      </c>
      <c r="J236" s="1" t="s">
        <v>14</v>
      </c>
      <c r="K236" s="2">
        <v>45427</v>
      </c>
      <c r="L236" s="42" t="str">
        <f>HYPERLINK(SUBSTITUTE(Table2[[#This Row],[URL]],"help.chi.ac.uk/","help-live.chi.ac.uk/docs/"), SUBSTITUTE(Table2[[#This Row],[URL]],"help.chi.ac.uk/","help-live.chi.ac.uk/docs/"))</f>
        <v>https://help-live.chi.ac.uk/docs/passwords</v>
      </c>
    </row>
    <row r="237" spans="1:12" ht="14.25" hidden="1" customHeight="1">
      <c r="A237" s="4" t="s">
        <v>561</v>
      </c>
      <c r="B237" s="7" t="s">
        <v>562</v>
      </c>
      <c r="C237" s="1" t="s">
        <v>63</v>
      </c>
      <c r="D237" s="1"/>
      <c r="E237" s="1" t="s">
        <v>393</v>
      </c>
      <c r="F237" s="1" t="s">
        <v>14</v>
      </c>
      <c r="G237" s="1"/>
      <c r="H237" s="1"/>
      <c r="I237" s="1" t="s">
        <v>87</v>
      </c>
      <c r="J237" s="1" t="s">
        <v>14</v>
      </c>
      <c r="K237" s="2">
        <v>44949</v>
      </c>
      <c r="L237" s="42" t="str">
        <f>HYPERLINK(SUBSTITUTE(Table2[[#This Row],[URL]],"help.chi.ac.uk/","help-live.chi.ac.uk/docs/"), SUBSTITUTE(Table2[[#This Row],[URL]],"help.chi.ac.uk/","help-live.chi.ac.uk/docs/"))</f>
        <v>https://help-live.chi.ac.uk/docs/personal-data-breaches</v>
      </c>
    </row>
    <row r="238" spans="1:12" ht="14.25" hidden="1" customHeight="1">
      <c r="A238" s="4" t="s">
        <v>563</v>
      </c>
      <c r="B238" s="7" t="s">
        <v>564</v>
      </c>
      <c r="C238" s="1" t="s">
        <v>63</v>
      </c>
      <c r="D238" s="1"/>
      <c r="E238" s="1" t="s">
        <v>393</v>
      </c>
      <c r="F238" s="1" t="s">
        <v>14</v>
      </c>
      <c r="G238" s="1"/>
      <c r="H238" s="1"/>
      <c r="I238" s="1" t="s">
        <v>87</v>
      </c>
      <c r="J238" s="1" t="s">
        <v>14</v>
      </c>
      <c r="K238" s="2">
        <v>44949</v>
      </c>
      <c r="L238" s="42" t="str">
        <f>HYPERLINK(SUBSTITUTE(Table2[[#This Row],[URL]],"help.chi.ac.uk/","help-live.chi.ac.uk/docs/"), SUBSTITUTE(Table2[[#This Row],[URL]],"help.chi.ac.uk/","help-live.chi.ac.uk/docs/"))</f>
        <v>https://help-live.chi.ac.uk/docs/reading-encrypted-emails-sent-university-staff</v>
      </c>
    </row>
    <row r="239" spans="1:12" ht="14.25" hidden="1" customHeight="1">
      <c r="A239" s="4" t="s">
        <v>565</v>
      </c>
      <c r="B239" s="7" t="s">
        <v>566</v>
      </c>
      <c r="C239" s="1" t="s">
        <v>63</v>
      </c>
      <c r="D239" s="1"/>
      <c r="E239" s="1" t="s">
        <v>290</v>
      </c>
      <c r="F239" s="1" t="s">
        <v>14</v>
      </c>
      <c r="G239" s="1"/>
      <c r="H239" s="1"/>
      <c r="I239" s="1" t="s">
        <v>87</v>
      </c>
      <c r="J239" s="1" t="s">
        <v>14</v>
      </c>
      <c r="K239" s="2">
        <v>45160</v>
      </c>
      <c r="L239" s="42" t="str">
        <f>HYPERLINK(SUBSTITUTE(Table2[[#This Row],[URL]],"help.chi.ac.uk/","help-live.chi.ac.uk/docs/"), SUBSTITUTE(Table2[[#This Row],[URL]],"help.chi.ac.uk/","help-live.chi.ac.uk/docs/"))</f>
        <v>https://help-live.chi.ac.uk/docs/remote-login-staff-eg-working-home</v>
      </c>
    </row>
    <row r="240" spans="1:12" ht="14.25" hidden="1" customHeight="1">
      <c r="A240" s="30" t="s">
        <v>567</v>
      </c>
      <c r="B240" s="33" t="s">
        <v>568</v>
      </c>
      <c r="C240" s="30" t="s">
        <v>63</v>
      </c>
      <c r="D240" s="30"/>
      <c r="E240" s="1" t="s">
        <v>290</v>
      </c>
      <c r="F240" s="30" t="s">
        <v>14</v>
      </c>
      <c r="G240" s="30"/>
      <c r="H240" s="30" t="s">
        <v>87</v>
      </c>
      <c r="I240" s="30" t="s">
        <v>110</v>
      </c>
      <c r="J240" s="30" t="s">
        <v>14</v>
      </c>
      <c r="K240" s="11">
        <v>45967</v>
      </c>
      <c r="L240" s="42" t="str">
        <f>HYPERLINK(SUBSTITUTE(Table2[[#This Row],[URL]],"help.chi.ac.uk/","help-live.chi.ac.uk/docs/"), SUBSTITUTE(Table2[[#This Row],[URL]],"help.chi.ac.uk/","help-live.chi.ac.uk/docs/"))</f>
        <v>https://help-live.chi.ac.uk/docs/reporting-suspicious-online-activity</v>
      </c>
    </row>
    <row r="241" spans="1:12" ht="14.25" hidden="1" customHeight="1">
      <c r="A241" s="4" t="s">
        <v>569</v>
      </c>
      <c r="B241" s="7" t="s">
        <v>570</v>
      </c>
      <c r="C241" s="1" t="s">
        <v>56</v>
      </c>
      <c r="D241" s="1"/>
      <c r="E241" s="32" t="s">
        <v>393</v>
      </c>
      <c r="F241" s="1" t="s">
        <v>14</v>
      </c>
      <c r="G241" s="1"/>
      <c r="H241" s="1" t="s">
        <v>308</v>
      </c>
      <c r="I241" s="32" t="s">
        <v>571</v>
      </c>
      <c r="J241" s="1" t="s">
        <v>572</v>
      </c>
      <c r="K241" s="2">
        <v>44727</v>
      </c>
      <c r="L241" s="42" t="str">
        <f>HYPERLINK(SUBSTITUTE(Table2[[#This Row],[URL]],"help.chi.ac.uk/","help-live.chi.ac.uk/docs/"), SUBSTITUTE(Table2[[#This Row],[URL]],"help.chi.ac.uk/","help-live.chi.ac.uk/docs/"))</f>
        <v>https://help-live.chi.ac.uk/docs/resource-booker</v>
      </c>
    </row>
    <row r="242" spans="1:12" ht="14.25" hidden="1" customHeight="1">
      <c r="A242" s="4" t="s">
        <v>573</v>
      </c>
      <c r="B242" s="7" t="s">
        <v>574</v>
      </c>
      <c r="C242" s="1" t="s">
        <v>63</v>
      </c>
      <c r="D242" s="1"/>
      <c r="E242" s="1" t="s">
        <v>290</v>
      </c>
      <c r="F242" s="1" t="s">
        <v>14</v>
      </c>
      <c r="G242" s="1"/>
      <c r="H242" s="1"/>
      <c r="I242" s="1" t="s">
        <v>87</v>
      </c>
      <c r="J242" s="1" t="s">
        <v>14</v>
      </c>
      <c r="K242" s="2">
        <v>45723</v>
      </c>
      <c r="L242" s="42" t="str">
        <f>HYPERLINK(SUBSTITUTE(Table2[[#This Row],[URL]],"help.chi.ac.uk/","help-live.chi.ac.uk/docs/"), SUBSTITUTE(Table2[[#This Row],[URL]],"help.chi.ac.uk/","help-live.chi.ac.uk/docs/"))</f>
        <v>https://help-live.chi.ac.uk/docs/sam-department-coordinators</v>
      </c>
    </row>
    <row r="243" spans="1:12" ht="14.25" hidden="1" customHeight="1">
      <c r="A243" s="4" t="s">
        <v>575</v>
      </c>
      <c r="B243" s="7" t="s">
        <v>576</v>
      </c>
      <c r="C243" s="1" t="s">
        <v>63</v>
      </c>
      <c r="D243" s="1"/>
      <c r="E243" s="1" t="s">
        <v>290</v>
      </c>
      <c r="F243" s="1" t="s">
        <v>14</v>
      </c>
      <c r="G243" s="1"/>
      <c r="H243" s="1" t="s">
        <v>308</v>
      </c>
      <c r="I243" s="32" t="s">
        <v>317</v>
      </c>
      <c r="J243" s="1" t="s">
        <v>99</v>
      </c>
      <c r="K243" s="2">
        <v>45280</v>
      </c>
      <c r="L243" s="42" t="str">
        <f>HYPERLINK(SUBSTITUTE(Table2[[#This Row],[URL]],"help.chi.ac.uk/","help-live.chi.ac.uk/docs/"), SUBSTITUTE(Table2[[#This Row],[URL]],"help.chi.ac.uk/","help-live.chi.ac.uk/docs/"))</f>
        <v>https://help-live.chi.ac.uk/docs/sam-user-guides</v>
      </c>
    </row>
    <row r="244" spans="1:12" ht="14.25" hidden="1" customHeight="1">
      <c r="A244" s="4" t="s">
        <v>577</v>
      </c>
      <c r="B244" s="7" t="s">
        <v>578</v>
      </c>
      <c r="C244" s="1" t="s">
        <v>56</v>
      </c>
      <c r="D244" s="1"/>
      <c r="E244" s="32" t="s">
        <v>393</v>
      </c>
      <c r="F244" s="1" t="s">
        <v>14</v>
      </c>
      <c r="G244" s="1"/>
      <c r="H244" s="1"/>
      <c r="I244" s="1" t="s">
        <v>87</v>
      </c>
      <c r="J244" s="1" t="s">
        <v>14</v>
      </c>
      <c r="K244" s="2">
        <v>45110</v>
      </c>
      <c r="L244" s="42" t="str">
        <f>HYPERLINK(SUBSTITUTE(Table2[[#This Row],[URL]],"help.chi.ac.uk/","help-live.chi.ac.uk/docs/"), SUBSTITUTE(Table2[[#This Row],[URL]],"help.chi.ac.uk/","help-live.chi.ac.uk/docs/"))</f>
        <v>https://help-live.chi.ac.uk/docs/server-maintenance</v>
      </c>
    </row>
    <row r="245" spans="1:12" ht="14.25" hidden="1" customHeight="1">
      <c r="A245" s="4" t="s">
        <v>579</v>
      </c>
      <c r="B245" s="7" t="s">
        <v>580</v>
      </c>
      <c r="C245" s="1" t="s">
        <v>63</v>
      </c>
      <c r="D245" s="1" t="s">
        <v>57</v>
      </c>
      <c r="E245" s="1" t="s">
        <v>78</v>
      </c>
      <c r="F245" s="1" t="s">
        <v>14</v>
      </c>
      <c r="G245" s="1"/>
      <c r="H245" s="1"/>
      <c r="I245" s="1" t="s">
        <v>87</v>
      </c>
      <c r="J245" s="1" t="s">
        <v>14</v>
      </c>
      <c r="K245" s="2">
        <v>44949</v>
      </c>
      <c r="L245" s="42" t="str">
        <f>HYPERLINK(SUBSTITUTE(Table2[[#This Row],[URL]],"help.chi.ac.uk/","help-live.chi.ac.uk/docs/"), SUBSTITUTE(Table2[[#This Row],[URL]],"help.chi.ac.uk/","help-live.chi.ac.uk/docs/"))</f>
        <v>https://help-live.chi.ac.uk/docs/setting-your-voicemail-and-message-notification</v>
      </c>
    </row>
    <row r="246" spans="1:12" ht="14.25" hidden="1" customHeight="1">
      <c r="A246" s="4" t="s">
        <v>581</v>
      </c>
      <c r="B246" s="7" t="s">
        <v>582</v>
      </c>
      <c r="C246" s="1" t="s">
        <v>63</v>
      </c>
      <c r="D246" s="1" t="s">
        <v>57</v>
      </c>
      <c r="E246" s="1" t="s">
        <v>78</v>
      </c>
      <c r="F246" s="1" t="s">
        <v>14</v>
      </c>
      <c r="G246" s="1"/>
      <c r="H246" s="1" t="s">
        <v>308</v>
      </c>
      <c r="I246" s="1" t="s">
        <v>87</v>
      </c>
      <c r="J246" s="1" t="s">
        <v>14</v>
      </c>
      <c r="K246" s="2">
        <v>45037</v>
      </c>
      <c r="L246" s="42" t="str">
        <f>HYPERLINK(SUBSTITUTE(Table2[[#This Row],[URL]],"help.chi.ac.uk/","help-live.chi.ac.uk/docs/"), SUBSTITUTE(Table2[[#This Row],[URL]],"help.chi.ac.uk/","help-live.chi.ac.uk/docs/"))</f>
        <v>https://help-live.chi.ac.uk/docs/sharing-your-hear</v>
      </c>
    </row>
    <row r="247" spans="1:12" ht="14.25" hidden="1" customHeight="1">
      <c r="A247" s="4" t="s">
        <v>583</v>
      </c>
      <c r="B247" s="7" t="s">
        <v>584</v>
      </c>
      <c r="C247" s="1" t="s">
        <v>63</v>
      </c>
      <c r="D247" s="1" t="s">
        <v>57</v>
      </c>
      <c r="E247" s="1" t="s">
        <v>78</v>
      </c>
      <c r="F247" s="1" t="s">
        <v>14</v>
      </c>
      <c r="G247" s="1"/>
      <c r="H247" s="1"/>
      <c r="I247" s="32" t="s">
        <v>110</v>
      </c>
      <c r="J247" s="1" t="s">
        <v>95</v>
      </c>
      <c r="K247" s="2">
        <v>44664</v>
      </c>
      <c r="L247" s="42" t="str">
        <f>HYPERLINK(SUBSTITUTE(Table2[[#This Row],[URL]],"help.chi.ac.uk/","help-live.chi.ac.uk/docs/"), SUBSTITUTE(Table2[[#This Row],[URL]],"help.chi.ac.uk/","help-live.chi.ac.uk/docs/"))</f>
        <v>https://help-live.chi.ac.uk/docs/staff-log-your-student-account-your-staff-profile-or-vice-versa</v>
      </c>
    </row>
    <row r="248" spans="1:12" ht="14.25" hidden="1" customHeight="1">
      <c r="A248" s="4" t="s">
        <v>585</v>
      </c>
      <c r="B248" s="7" t="s">
        <v>586</v>
      </c>
      <c r="C248" s="1" t="s">
        <v>56</v>
      </c>
      <c r="D248" s="1"/>
      <c r="E248" s="32" t="s">
        <v>131</v>
      </c>
      <c r="F248" s="1" t="s">
        <v>14</v>
      </c>
      <c r="G248" s="1"/>
      <c r="H248" s="1"/>
      <c r="I248" s="32" t="s">
        <v>79</v>
      </c>
      <c r="J248" s="1" t="s">
        <v>14</v>
      </c>
      <c r="K248" s="2">
        <v>45272</v>
      </c>
      <c r="L248" s="42" t="str">
        <f>HYPERLINK(SUBSTITUTE(Table2[[#This Row],[URL]],"help.chi.ac.uk/","help-live.chi.ac.uk/docs/"), SUBSTITUTE(Table2[[#This Row],[URL]],"help.chi.ac.uk/","help-live.chi.ac.uk/docs/"))</f>
        <v>https://help-live.chi.ac.uk/docs/mfa-staff</v>
      </c>
    </row>
    <row r="249" spans="1:12" ht="14.25" hidden="1" customHeight="1">
      <c r="A249" s="4" t="s">
        <v>587</v>
      </c>
      <c r="B249" s="7" t="s">
        <v>588</v>
      </c>
      <c r="C249" s="1" t="s">
        <v>63</v>
      </c>
      <c r="D249" s="1" t="s">
        <v>57</v>
      </c>
      <c r="E249" s="1" t="s">
        <v>78</v>
      </c>
      <c r="F249" s="1" t="s">
        <v>14</v>
      </c>
      <c r="G249" s="1"/>
      <c r="H249" s="1" t="s">
        <v>308</v>
      </c>
      <c r="I249" s="1" t="s">
        <v>87</v>
      </c>
      <c r="J249" s="1" t="s">
        <v>14</v>
      </c>
      <c r="K249" s="2">
        <v>44949</v>
      </c>
      <c r="L249" s="42" t="str">
        <f>HYPERLINK(SUBSTITUTE(Table2[[#This Row],[URL]],"help.chi.ac.uk/","help-live.chi.ac.uk/docs/"), SUBSTITUTE(Table2[[#This Row],[URL]],"help.chi.ac.uk/","help-live.chi.ac.uk/docs/"))</f>
        <v>https://help-live.chi.ac.uk/docs/student-attendance-management-sam</v>
      </c>
    </row>
    <row r="250" spans="1:12" ht="14.25" hidden="1" customHeight="1">
      <c r="A250" s="4" t="s">
        <v>589</v>
      </c>
      <c r="B250" s="7" t="s">
        <v>590</v>
      </c>
      <c r="C250" s="1" t="s">
        <v>56</v>
      </c>
      <c r="D250" s="1"/>
      <c r="E250" s="32" t="s">
        <v>131</v>
      </c>
      <c r="F250" s="1" t="s">
        <v>14</v>
      </c>
      <c r="G250" s="1"/>
      <c r="H250" s="1"/>
      <c r="I250" s="32" t="s">
        <v>79</v>
      </c>
      <c r="J250" s="1" t="s">
        <v>14</v>
      </c>
      <c r="K250" s="2">
        <v>45272</v>
      </c>
      <c r="L250" s="42" t="str">
        <f>HYPERLINK(SUBSTITUTE(Table2[[#This Row],[URL]],"help.chi.ac.uk/","help-live.chi.ac.uk/docs/"), SUBSTITUTE(Table2[[#This Row],[URL]],"help.chi.ac.uk/","help-live.chi.ac.uk/docs/"))</f>
        <v>https://help-live.chi.ac.uk/docs/mfa-student</v>
      </c>
    </row>
    <row r="251" spans="1:12" ht="14.25" hidden="1" customHeight="1">
      <c r="A251" s="4" t="s">
        <v>591</v>
      </c>
      <c r="B251" s="7" t="s">
        <v>592</v>
      </c>
      <c r="C251" s="1" t="s">
        <v>63</v>
      </c>
      <c r="D251" s="1" t="s">
        <v>57</v>
      </c>
      <c r="E251" s="1" t="s">
        <v>78</v>
      </c>
      <c r="F251" s="1" t="s">
        <v>14</v>
      </c>
      <c r="G251" s="1"/>
      <c r="H251" s="1"/>
      <c r="I251" s="1" t="s">
        <v>87</v>
      </c>
      <c r="J251" s="1" t="s">
        <v>14</v>
      </c>
      <c r="K251" s="2">
        <v>45036</v>
      </c>
      <c r="L251" s="42" t="str">
        <f>HYPERLINK(SUBSTITUTE(Table2[[#This Row],[URL]],"help.chi.ac.uk/","help-live.chi.ac.uk/docs/"), SUBSTITUTE(Table2[[#This Row],[URL]],"help.chi.ac.uk/","help-live.chi.ac.uk/docs/"))</f>
        <v>https://help-live.chi.ac.uk/docs/study-spaces-around-campuses</v>
      </c>
    </row>
    <row r="252" spans="1:12" ht="14.25" hidden="1" customHeight="1">
      <c r="A252" s="4" t="s">
        <v>593</v>
      </c>
      <c r="B252" s="7" t="s">
        <v>594</v>
      </c>
      <c r="C252" s="1" t="s">
        <v>56</v>
      </c>
      <c r="D252" s="1"/>
      <c r="E252" s="32" t="s">
        <v>393</v>
      </c>
      <c r="F252" s="1" t="s">
        <v>14</v>
      </c>
      <c r="G252" s="1"/>
      <c r="H252" s="1"/>
      <c r="I252" s="32" t="s">
        <v>328</v>
      </c>
      <c r="J252" s="1" t="s">
        <v>14</v>
      </c>
      <c r="K252" s="2">
        <v>45306</v>
      </c>
      <c r="L252" s="42" t="str">
        <f>HYPERLINK(SUBSTITUTE(Table2[[#This Row],[URL]],"help.chi.ac.uk/","help-live.chi.ac.uk/docs/"), SUBSTITUTE(Table2[[#This Row],[URL]],"help.chi.ac.uk/","help-live.chi.ac.uk/docs/"))</f>
        <v>https://help-live.chi.ac.uk/docs/summary-university-encryption-cryptographic-controls</v>
      </c>
    </row>
    <row r="253" spans="1:12" ht="14.25" hidden="1" customHeight="1">
      <c r="A253" s="4" t="s">
        <v>595</v>
      </c>
      <c r="B253" s="7" t="s">
        <v>596</v>
      </c>
      <c r="C253" s="1" t="s">
        <v>56</v>
      </c>
      <c r="D253" s="1"/>
      <c r="E253" s="32" t="s">
        <v>393</v>
      </c>
      <c r="F253" s="1" t="s">
        <v>14</v>
      </c>
      <c r="G253" s="1"/>
      <c r="H253" s="1" t="s">
        <v>308</v>
      </c>
      <c r="I253" s="32" t="s">
        <v>571</v>
      </c>
      <c r="J253" s="1" t="s">
        <v>572</v>
      </c>
      <c r="K253" s="2">
        <v>44721</v>
      </c>
      <c r="L253" s="42" t="str">
        <f>HYPERLINK(SUBSTITUTE(Table2[[#This Row],[URL]],"help.chi.ac.uk/","help-live.chi.ac.uk/docs/"), SUBSTITUTE(Table2[[#This Row],[URL]],"help.chi.ac.uk/","help-live.chi.ac.uk/docs/"))</f>
        <v>https://help-live.chi.ac.uk/docs/teaching-timetables</v>
      </c>
    </row>
    <row r="254" spans="1:12" ht="14.25" hidden="1" customHeight="1">
      <c r="A254" s="4" t="s">
        <v>597</v>
      </c>
      <c r="B254" s="7" t="s">
        <v>598</v>
      </c>
      <c r="C254" s="1" t="s">
        <v>63</v>
      </c>
      <c r="D254" s="1"/>
      <c r="E254" s="1" t="s">
        <v>131</v>
      </c>
      <c r="F254" s="1" t="s">
        <v>14</v>
      </c>
      <c r="G254" s="1"/>
      <c r="H254" s="1"/>
      <c r="I254" s="1" t="s">
        <v>87</v>
      </c>
      <c r="J254" s="1" t="s">
        <v>14</v>
      </c>
      <c r="K254" s="2">
        <v>44949</v>
      </c>
      <c r="L254" s="42" t="str">
        <f>HYPERLINK(SUBSTITUTE(Table2[[#This Row],[URL]],"help.chi.ac.uk/","help-live.chi.ac.uk/docs/"), SUBSTITUTE(Table2[[#This Row],[URL]],"help.chi.ac.uk/","help-live.chi.ac.uk/docs/"))</f>
        <v>https://help-live.chi.ac.uk/docs/telephone-user-guides-and-insert-templates</v>
      </c>
    </row>
    <row r="255" spans="1:12" ht="14.25" hidden="1" customHeight="1">
      <c r="A255" s="4" t="s">
        <v>599</v>
      </c>
      <c r="B255" s="7" t="s">
        <v>600</v>
      </c>
      <c r="C255" s="1" t="s">
        <v>63</v>
      </c>
      <c r="D255" s="1" t="s">
        <v>57</v>
      </c>
      <c r="E255" s="32" t="s">
        <v>78</v>
      </c>
      <c r="F255" s="1" t="s">
        <v>14</v>
      </c>
      <c r="G255" s="1"/>
      <c r="H255" s="1" t="s">
        <v>601</v>
      </c>
      <c r="I255" s="32" t="s">
        <v>110</v>
      </c>
      <c r="J255" s="1" t="s">
        <v>95</v>
      </c>
      <c r="K255" s="2">
        <v>45580</v>
      </c>
      <c r="L255" s="42" t="str">
        <f>HYPERLINK(SUBSTITUTE(Table2[[#This Row],[URL]],"help.chi.ac.uk/","help-live.chi.ac.uk/docs/"), SUBSTITUTE(Table2[[#This Row],[URL]],"help.chi.ac.uk/","help-live.chi.ac.uk/docs/"))</f>
        <v>https://help-live.chi.ac.uk/docs/turnitin-originality-similarity-report</v>
      </c>
    </row>
    <row r="256" spans="1:12" ht="14.25" hidden="1" customHeight="1">
      <c r="A256" s="4" t="s">
        <v>602</v>
      </c>
      <c r="B256" s="7" t="s">
        <v>603</v>
      </c>
      <c r="C256" s="1" t="s">
        <v>63</v>
      </c>
      <c r="D256" s="1"/>
      <c r="E256" s="1" t="s">
        <v>131</v>
      </c>
      <c r="F256" s="1" t="s">
        <v>14</v>
      </c>
      <c r="G256" s="1"/>
      <c r="H256" s="1"/>
      <c r="I256" s="1" t="s">
        <v>87</v>
      </c>
      <c r="J256" s="1" t="s">
        <v>14</v>
      </c>
      <c r="K256" s="2">
        <v>44949</v>
      </c>
      <c r="L256" s="42" t="str">
        <f>HYPERLINK(SUBSTITUTE(Table2[[#This Row],[URL]],"help.chi.ac.uk/","help-live.chi.ac.uk/docs/"), SUBSTITUTE(Table2[[#This Row],[URL]],"help.chi.ac.uk/","help-live.chi.ac.uk/docs/"))</f>
        <v>https://help-live.chi.ac.uk/docs/university-sip-telephones-overview-and-how-including-logging</v>
      </c>
    </row>
    <row r="257" spans="1:12" ht="14.25" hidden="1" customHeight="1">
      <c r="A257" s="26" t="s">
        <v>604</v>
      </c>
      <c r="B257" s="7" t="s">
        <v>605</v>
      </c>
      <c r="C257" s="1" t="s">
        <v>56</v>
      </c>
      <c r="D257" s="1"/>
      <c r="E257" s="32" t="s">
        <v>393</v>
      </c>
      <c r="F257" s="1" t="s">
        <v>14</v>
      </c>
      <c r="G257" s="1"/>
      <c r="H257" s="1"/>
      <c r="I257" s="32" t="s">
        <v>79</v>
      </c>
      <c r="J257" s="1" t="s">
        <v>14</v>
      </c>
      <c r="K257" s="2">
        <v>45723</v>
      </c>
      <c r="L257" s="42" t="str">
        <f>HYPERLINK(SUBSTITUTE(Table2[[#This Row],[URL]],"help.chi.ac.uk/","help-live.chi.ac.uk/docs/"), SUBSTITUTE(Table2[[#This Row],[URL]],"help.chi.ac.uk/","help-live.chi.ac.uk/docs/"))</f>
        <v>https://help-live.chi.ac.uk/docs/socialmedia</v>
      </c>
    </row>
    <row r="258" spans="1:12" ht="14.25" hidden="1" customHeight="1">
      <c r="A258" s="4" t="s">
        <v>606</v>
      </c>
      <c r="B258" s="7" t="s">
        <v>607</v>
      </c>
      <c r="C258" s="1" t="s">
        <v>63</v>
      </c>
      <c r="D258" s="1"/>
      <c r="E258" s="1" t="s">
        <v>131</v>
      </c>
      <c r="F258" s="1" t="s">
        <v>14</v>
      </c>
      <c r="G258" s="1"/>
      <c r="H258" s="1"/>
      <c r="I258" s="32" t="s">
        <v>110</v>
      </c>
      <c r="J258" s="1" t="s">
        <v>95</v>
      </c>
      <c r="K258" s="2">
        <v>44664</v>
      </c>
      <c r="L258" s="42" t="str">
        <f>HYPERLINK(SUBSTITUTE(Table2[[#This Row],[URL]],"help.chi.ac.uk/","help-live.chi.ac.uk/docs/"), SUBSTITUTE(Table2[[#This Row],[URL]],"help.chi.ac.uk/","help-live.chi.ac.uk/docs/"))</f>
        <v>https://help-live.chi.ac.uk/docs/uploading-solidworks-file-marking</v>
      </c>
    </row>
    <row r="259" spans="1:12" ht="14.25" hidden="1" customHeight="1">
      <c r="A259" s="4" t="s">
        <v>608</v>
      </c>
      <c r="B259" s="7" t="s">
        <v>609</v>
      </c>
      <c r="C259" s="1" t="s">
        <v>63</v>
      </c>
      <c r="D259" s="1"/>
      <c r="E259" s="32" t="s">
        <v>58</v>
      </c>
      <c r="F259" s="1" t="s">
        <v>14</v>
      </c>
      <c r="G259" s="1"/>
      <c r="H259" s="1"/>
      <c r="I259" s="32" t="s">
        <v>142</v>
      </c>
      <c r="J259" s="1" t="s">
        <v>14</v>
      </c>
      <c r="K259" s="2">
        <v>45373</v>
      </c>
      <c r="L259" s="42" t="str">
        <f>HYPERLINK(SUBSTITUTE(Table2[[#This Row],[URL]],"help.chi.ac.uk/","help-live.chi.ac.uk/docs/"), SUBSTITUTE(Table2[[#This Row],[URL]],"help.chi.ac.uk/","help-live.chi.ac.uk/docs/"))</f>
        <v>https://help-live.chi.ac.uk/docs/using-university-windows-laptop-campus</v>
      </c>
    </row>
    <row r="260" spans="1:12" ht="14.25" hidden="1" customHeight="1">
      <c r="A260" s="4" t="s">
        <v>610</v>
      </c>
      <c r="B260" s="7" t="s">
        <v>611</v>
      </c>
      <c r="C260" s="1" t="s">
        <v>63</v>
      </c>
      <c r="D260" s="1" t="s">
        <v>57</v>
      </c>
      <c r="E260" s="1" t="s">
        <v>58</v>
      </c>
      <c r="F260" s="1" t="s">
        <v>14</v>
      </c>
      <c r="G260" s="1"/>
      <c r="H260" s="1"/>
      <c r="I260" s="1" t="s">
        <v>87</v>
      </c>
      <c r="J260" s="1" t="s">
        <v>32</v>
      </c>
      <c r="K260" s="2">
        <v>44949</v>
      </c>
      <c r="L260" s="42" t="str">
        <f>HYPERLINK(SUBSTITUTE(Table2[[#This Row],[URL]],"help.chi.ac.uk/","help-live.chi.ac.uk/docs/"), SUBSTITUTE(Table2[[#This Row],[URL]],"help.chi.ac.uk/","help-live.chi.ac.uk/docs/"))</f>
        <v>https://help-live.chi.ac.uk/docs/using-headphones-and-dvds-open-access-computers</v>
      </c>
    </row>
    <row r="261" spans="1:12" ht="14.25" customHeight="1">
      <c r="A261" s="4" t="s">
        <v>612</v>
      </c>
      <c r="B261" s="7" t="s">
        <v>613</v>
      </c>
      <c r="C261" s="1" t="s">
        <v>63</v>
      </c>
      <c r="D261" s="1"/>
      <c r="E261" s="1" t="s">
        <v>82</v>
      </c>
      <c r="F261" s="1" t="s">
        <v>14</v>
      </c>
      <c r="G261" s="1"/>
      <c r="H261" s="1"/>
      <c r="I261" s="1" t="s">
        <v>87</v>
      </c>
      <c r="J261" s="1" t="s">
        <v>14</v>
      </c>
      <c r="K261" s="2">
        <v>44949</v>
      </c>
      <c r="L261" s="42" t="str">
        <f>HYPERLINK(SUBSTITUTE(Table2[[#This Row],[URL]],"help.chi.ac.uk/","help-live.chi.ac.uk/docs/"), SUBSTITUTE(Table2[[#This Row],[URL]],"help.chi.ac.uk/","help-live.chi.ac.uk/docs/"))</f>
        <v>https://help-live.chi.ac.uk/docs/using-your-laptop-open-access-areas-security</v>
      </c>
    </row>
    <row r="262" spans="1:12" ht="14.25" hidden="1" customHeight="1">
      <c r="A262" s="4" t="s">
        <v>614</v>
      </c>
      <c r="B262" s="7" t="s">
        <v>615</v>
      </c>
      <c r="C262" s="1" t="s">
        <v>63</v>
      </c>
      <c r="D262" s="1"/>
      <c r="E262" s="1" t="s">
        <v>98</v>
      </c>
      <c r="F262" s="1" t="s">
        <v>14</v>
      </c>
      <c r="G262" s="1"/>
      <c r="H262" s="1"/>
      <c r="I262" s="1" t="s">
        <v>87</v>
      </c>
      <c r="J262" s="1" t="s">
        <v>14</v>
      </c>
      <c r="K262" s="2">
        <v>44949</v>
      </c>
      <c r="L262" s="42" t="str">
        <f>HYPERLINK(SUBSTITUTE(Table2[[#This Row],[URL]],"help.chi.ac.uk/","help-live.chi.ac.uk/docs/"), SUBSTITUTE(Table2[[#This Row],[URL]],"help.chi.ac.uk/","help-live.chi.ac.uk/docs/"))</f>
        <v>https://help-live.chi.ac.uk/docs/virus-scanning</v>
      </c>
    </row>
    <row r="263" spans="1:12" ht="14.25" hidden="1" customHeight="1">
      <c r="A263" s="4" t="s">
        <v>616</v>
      </c>
      <c r="B263" s="7" t="s">
        <v>617</v>
      </c>
      <c r="C263" s="1" t="s">
        <v>63</v>
      </c>
      <c r="D263" s="1" t="s">
        <v>57</v>
      </c>
      <c r="E263" s="1" t="s">
        <v>98</v>
      </c>
      <c r="F263" s="1" t="s">
        <v>14</v>
      </c>
      <c r="G263" s="1"/>
      <c r="H263" s="1"/>
      <c r="I263" s="1" t="s">
        <v>87</v>
      </c>
      <c r="J263" s="1" t="s">
        <v>14</v>
      </c>
      <c r="K263" s="2">
        <v>44949</v>
      </c>
      <c r="L263" s="42" t="str">
        <f>HYPERLINK(SUBSTITUTE(Table2[[#This Row],[URL]],"help.chi.ac.uk/","help-live.chi.ac.uk/docs/"), SUBSTITUTE(Table2[[#This Row],[URL]],"help.chi.ac.uk/","help-live.chi.ac.uk/docs/"))</f>
        <v>https://help-live.chi.ac.uk/docs/wi-fi-guests</v>
      </c>
    </row>
    <row r="264" spans="1:12" ht="14.25" hidden="1" customHeight="1">
      <c r="A264" s="26" t="s">
        <v>618</v>
      </c>
      <c r="B264" s="7" t="s">
        <v>619</v>
      </c>
      <c r="C264" s="1" t="s">
        <v>63</v>
      </c>
      <c r="D264" s="1"/>
      <c r="E264" s="1" t="s">
        <v>98</v>
      </c>
      <c r="F264" s="1" t="s">
        <v>14</v>
      </c>
      <c r="G264" s="1"/>
      <c r="H264" s="1" t="s">
        <v>620</v>
      </c>
      <c r="I264" s="1" t="s">
        <v>87</v>
      </c>
      <c r="J264" s="1" t="s">
        <v>14</v>
      </c>
      <c r="K264" s="2">
        <v>44949</v>
      </c>
      <c r="L264" s="42" t="str">
        <f>HYPERLINK(SUBSTITUTE(Table2[[#This Row],[URL]],"help.chi.ac.uk/","help-live.chi.ac.uk/docs/"), SUBSTITUTE(Table2[[#This Row],[URL]],"help.chi.ac.uk/","help-live.chi.ac.uk/docs/"))</f>
        <v>https://help-live.chi.ac.uk/docs/wi-fi-older-devices-global-sign-certificate-installation</v>
      </c>
    </row>
    <row r="265" spans="1:12" ht="14.25" hidden="1" customHeight="1">
      <c r="A265" s="4" t="s">
        <v>621</v>
      </c>
      <c r="B265" s="7" t="s">
        <v>622</v>
      </c>
      <c r="C265" s="1" t="s">
        <v>56</v>
      </c>
      <c r="D265" s="1"/>
      <c r="E265" s="32" t="s">
        <v>58</v>
      </c>
      <c r="F265" s="1" t="s">
        <v>15</v>
      </c>
      <c r="G265" s="1"/>
      <c r="H265" s="1"/>
      <c r="I265" s="32" t="s">
        <v>623</v>
      </c>
      <c r="J265" s="1" t="s">
        <v>95</v>
      </c>
      <c r="K265" s="2">
        <v>44803</v>
      </c>
      <c r="L265" s="42" t="str">
        <f>HYPERLINK(SUBSTITUTE(Table2[[#This Row],[URL]],"help.chi.ac.uk/","help-live.chi.ac.uk/docs/"), SUBSTITUTE(Table2[[#This Row],[URL]],"help.chi.ac.uk/","help-live.chi.ac.uk/docs/"))</f>
        <v>https://help-live.chi.ac.uk/docs/get-ready-university-academic-skills</v>
      </c>
    </row>
    <row r="266" spans="1:12" ht="14.25" customHeight="1">
      <c r="A266" s="4" t="s">
        <v>624</v>
      </c>
      <c r="B266" s="7" t="s">
        <v>625</v>
      </c>
      <c r="C266" s="1" t="s">
        <v>56</v>
      </c>
      <c r="D266" s="1"/>
      <c r="E266" s="32" t="s">
        <v>82</v>
      </c>
      <c r="F266" s="1" t="s">
        <v>15</v>
      </c>
      <c r="G266" s="1"/>
      <c r="H266" s="1"/>
      <c r="I266" s="32" t="s">
        <v>83</v>
      </c>
      <c r="J266" s="1" t="s">
        <v>95</v>
      </c>
      <c r="K266" s="2">
        <v>44799</v>
      </c>
      <c r="L266" s="42" t="str">
        <f>HYPERLINK(SUBSTITUTE(Table2[[#This Row],[URL]],"help.chi.ac.uk/","help-live.chi.ac.uk/docs/"), SUBSTITUTE(Table2[[#This Row],[URL]],"help.chi.ac.uk/","help-live.chi.ac.uk/docs/"))</f>
        <v>https://help-live.chi.ac.uk/docs/get-ready-university-it-skills</v>
      </c>
    </row>
    <row r="267" spans="1:12" ht="14.25" customHeight="1">
      <c r="A267" s="4" t="s">
        <v>626</v>
      </c>
      <c r="B267" s="7" t="s">
        <v>627</v>
      </c>
      <c r="C267" s="1" t="s">
        <v>56</v>
      </c>
      <c r="D267" s="1"/>
      <c r="E267" s="1" t="s">
        <v>82</v>
      </c>
      <c r="F267" s="1" t="s">
        <v>15</v>
      </c>
      <c r="G267" s="1"/>
      <c r="H267" s="1"/>
      <c r="I267" s="1" t="s">
        <v>87</v>
      </c>
      <c r="J267" s="1" t="s">
        <v>15</v>
      </c>
      <c r="K267" s="2">
        <v>45545</v>
      </c>
      <c r="L267" s="42" t="str">
        <f>HYPERLINK(SUBSTITUTE(Table2[[#This Row],[URL]],"help.chi.ac.uk/","help-live.chi.ac.uk/docs/"), SUBSTITUTE(Table2[[#This Row],[URL]],"help.chi.ac.uk/","help-live.chi.ac.uk/docs/"))</f>
        <v>https://help-live.chi.ac.uk/docs/it-skills</v>
      </c>
    </row>
    <row r="268" spans="1:12" ht="14.25" customHeight="1">
      <c r="A268" s="4" t="s">
        <v>628</v>
      </c>
      <c r="B268" s="7" t="s">
        <v>629</v>
      </c>
      <c r="C268" s="1" t="s">
        <v>56</v>
      </c>
      <c r="D268" s="1"/>
      <c r="E268" s="32" t="s">
        <v>82</v>
      </c>
      <c r="F268" s="1" t="s">
        <v>15</v>
      </c>
      <c r="G268" s="1"/>
      <c r="H268" s="1"/>
      <c r="I268" s="32" t="s">
        <v>83</v>
      </c>
      <c r="J268" s="1" t="s">
        <v>15</v>
      </c>
      <c r="K268" s="2">
        <v>45748</v>
      </c>
      <c r="L268" s="42" t="str">
        <f>HYPERLINK(SUBSTITUTE(Table2[[#This Row],[URL]],"help.chi.ac.uk/","help-live.chi.ac.uk/docs/"), SUBSTITUTE(Table2[[#This Row],[URL]],"help.chi.ac.uk/","help-live.chi.ac.uk/docs/"))</f>
        <v>https://help-live.chi.ac.uk/docs/it-skills-online-upcoming-training-calendar</v>
      </c>
    </row>
    <row r="269" spans="1:12" ht="14.25" customHeight="1">
      <c r="A269" s="4" t="s">
        <v>630</v>
      </c>
      <c r="B269" s="7" t="s">
        <v>631</v>
      </c>
      <c r="C269" s="1" t="s">
        <v>63</v>
      </c>
      <c r="D269" s="1"/>
      <c r="E269" s="32" t="s">
        <v>82</v>
      </c>
      <c r="F269" s="1" t="s">
        <v>15</v>
      </c>
      <c r="G269" s="1"/>
      <c r="H269" s="1"/>
      <c r="I269" s="32" t="s">
        <v>79</v>
      </c>
      <c r="J269" s="1" t="s">
        <v>15</v>
      </c>
      <c r="K269" s="2">
        <v>45467</v>
      </c>
      <c r="L269" s="42" t="str">
        <f>HYPERLINK(SUBSTITUTE(Table2[[#This Row],[URL]],"help.chi.ac.uk/","help-live.chi.ac.uk/docs/"), SUBSTITUTE(Table2[[#This Row],[URL]],"help.chi.ac.uk/","help-live.chi.ac.uk/docs/"))</f>
        <v>https://help-live.chi.ac.uk/docs/using-onedrive</v>
      </c>
    </row>
    <row r="270" spans="1:12" ht="14.25" hidden="1" customHeight="1">
      <c r="A270" s="30" t="s">
        <v>632</v>
      </c>
      <c r="B270" s="33" t="s">
        <v>633</v>
      </c>
      <c r="C270" s="30" t="s">
        <v>56</v>
      </c>
      <c r="D270" s="30" t="s">
        <v>57</v>
      </c>
      <c r="E270" s="30" t="s">
        <v>78</v>
      </c>
      <c r="F270" s="30" t="s">
        <v>16</v>
      </c>
      <c r="G270" s="30"/>
      <c r="H270" s="30" t="s">
        <v>87</v>
      </c>
      <c r="I270" s="30" t="s">
        <v>87</v>
      </c>
      <c r="J270" s="30" t="s">
        <v>95</v>
      </c>
      <c r="K270" s="11">
        <v>45993</v>
      </c>
      <c r="L270" s="42" t="str">
        <f>HYPERLINK(SUBSTITUTE(Table2[[#This Row],[URL]],"help.chi.ac.uk/","help-live.chi.ac.uk/docs/"), SUBSTITUTE(Table2[[#This Row],[URL]],"help.chi.ac.uk/","help-live.chi.ac.uk/docs/"))</f>
        <v>https://help-live.chi.ac.uk/docs/academic-skills</v>
      </c>
    </row>
    <row r="271" spans="1:12" ht="14.25" hidden="1" customHeight="1">
      <c r="A271" s="4" t="s">
        <v>634</v>
      </c>
      <c r="B271" s="7" t="s">
        <v>635</v>
      </c>
      <c r="C271" s="30" t="s">
        <v>216</v>
      </c>
      <c r="D271" s="1"/>
      <c r="E271" s="32" t="s">
        <v>58</v>
      </c>
      <c r="F271" s="1" t="s">
        <v>16</v>
      </c>
      <c r="G271" s="1"/>
      <c r="H271" s="1"/>
      <c r="I271" s="32" t="s">
        <v>94</v>
      </c>
      <c r="J271" s="1"/>
      <c r="K271" s="2">
        <v>45544</v>
      </c>
      <c r="L271" s="42" t="str">
        <f>HYPERLINK(SUBSTITUTE(Table2[[#This Row],[URL]],"help.chi.ac.uk/","help-live.chi.ac.uk/docs/"), SUBSTITUTE(Table2[[#This Row],[URL]],"help.chi.ac.uk/","help-live.chi.ac.uk/docs/"))</f>
        <v>https://help-live.chi.ac.uk/docs/adding-additional-markers</v>
      </c>
    </row>
    <row r="272" spans="1:12" ht="14.25" hidden="1" customHeight="1">
      <c r="A272" s="4" t="s">
        <v>636</v>
      </c>
      <c r="B272" s="7" t="s">
        <v>637</v>
      </c>
      <c r="C272" s="30" t="s">
        <v>216</v>
      </c>
      <c r="D272" s="1"/>
      <c r="E272" s="32" t="s">
        <v>58</v>
      </c>
      <c r="F272" s="1" t="s">
        <v>16</v>
      </c>
      <c r="G272" s="1"/>
      <c r="H272" s="1"/>
      <c r="I272" s="32" t="s">
        <v>94</v>
      </c>
      <c r="J272" s="1"/>
      <c r="K272" s="2">
        <v>45723</v>
      </c>
      <c r="L272" s="42" t="str">
        <f>HYPERLINK(SUBSTITUTE(Table2[[#This Row],[URL]],"help.chi.ac.uk/","help-live.chi.ac.uk/docs/"), SUBSTITUTE(Table2[[#This Row],[URL]],"help.chi.ac.uk/","help-live.chi.ac.uk/docs/"))</f>
        <v>https://help-live.chi.ac.uk/docs/adding-attachments-and-links</v>
      </c>
    </row>
    <row r="273" spans="1:12" ht="14.25" hidden="1" customHeight="1">
      <c r="A273" s="4" t="s">
        <v>638</v>
      </c>
      <c r="B273" s="7" t="s">
        <v>639</v>
      </c>
      <c r="C273" s="30" t="s">
        <v>216</v>
      </c>
      <c r="D273" s="1"/>
      <c r="E273" s="32" t="s">
        <v>58</v>
      </c>
      <c r="F273" s="1" t="s">
        <v>16</v>
      </c>
      <c r="G273" s="1"/>
      <c r="H273" s="1"/>
      <c r="I273" s="32" t="s">
        <v>94</v>
      </c>
      <c r="J273" s="1"/>
      <c r="K273" s="2">
        <v>45560</v>
      </c>
      <c r="L273" s="42" t="str">
        <f>HYPERLINK(SUBSTITUTE(Table2[[#This Row],[URL]],"help.chi.ac.uk/","help-live.chi.ac.uk/docs/"), SUBSTITUTE(Table2[[#This Row],[URL]],"help.chi.ac.uk/","help-live.chi.ac.uk/docs/"))</f>
        <v>https://help-live.chi.ac.uk/docs/adding-marks-and-feedback</v>
      </c>
    </row>
    <row r="274" spans="1:12" ht="14.25" hidden="1" customHeight="1">
      <c r="A274" s="30" t="s">
        <v>640</v>
      </c>
      <c r="B274" s="33" t="s">
        <v>641</v>
      </c>
      <c r="C274" s="30" t="s">
        <v>63</v>
      </c>
      <c r="D274" s="30"/>
      <c r="E274" s="30" t="s">
        <v>58</v>
      </c>
      <c r="F274" s="30" t="s">
        <v>16</v>
      </c>
      <c r="G274" s="30"/>
      <c r="H274" s="30" t="s">
        <v>87</v>
      </c>
      <c r="I274" s="30" t="s">
        <v>94</v>
      </c>
      <c r="J274" s="30" t="s">
        <v>95</v>
      </c>
      <c r="K274" s="11">
        <v>46001</v>
      </c>
      <c r="L274" s="42" t="str">
        <f>HYPERLINK(SUBSTITUTE(Table2[[#This Row],[URL]],"help.chi.ac.uk/","help-live.chi.ac.uk/docs/"), SUBSTITUTE(Table2[[#This Row],[URL]],"help.chi.ac.uk/","help-live.chi.ac.uk/docs/"))</f>
        <v>https://help-live.chi.ac.uk/docs/allocating-markers-submissions</v>
      </c>
    </row>
    <row r="275" spans="1:12" ht="14.25" hidden="1" customHeight="1">
      <c r="A275" s="4" t="s">
        <v>642</v>
      </c>
      <c r="B275" s="7" t="s">
        <v>643</v>
      </c>
      <c r="C275" s="1" t="s">
        <v>63</v>
      </c>
      <c r="D275" s="1" t="s">
        <v>57</v>
      </c>
      <c r="E275" s="32" t="s">
        <v>78</v>
      </c>
      <c r="F275" s="1" t="s">
        <v>16</v>
      </c>
      <c r="G275" s="1"/>
      <c r="H275" s="1"/>
      <c r="I275" s="32" t="s">
        <v>94</v>
      </c>
      <c r="J275" s="1" t="s">
        <v>95</v>
      </c>
      <c r="K275" s="2">
        <v>44825</v>
      </c>
      <c r="L275" s="42" t="str">
        <f>HYPERLINK(SUBSTITUTE(Table2[[#This Row],[URL]],"help.chi.ac.uk/","help-live.chi.ac.uk/docs/"), SUBSTITUTE(Table2[[#This Row],[URL]],"help.chi.ac.uk/","help-live.chi.ac.uk/docs/"))</f>
        <v>https://help-live.chi.ac.uk/docs/bdc-tool-staff-login</v>
      </c>
    </row>
    <row r="276" spans="1:12" ht="14.25" hidden="1" customHeight="1">
      <c r="A276" s="30" t="s">
        <v>644</v>
      </c>
      <c r="B276" s="33" t="s">
        <v>645</v>
      </c>
      <c r="C276" s="30" t="s">
        <v>216</v>
      </c>
      <c r="D276" s="30"/>
      <c r="E276" s="32" t="s">
        <v>58</v>
      </c>
      <c r="F276" s="10" t="s">
        <v>16</v>
      </c>
      <c r="G276" s="30"/>
      <c r="H276" s="30" t="s">
        <v>87</v>
      </c>
      <c r="I276" s="30" t="s">
        <v>94</v>
      </c>
      <c r="J276" s="30"/>
      <c r="K276" s="11">
        <v>45854</v>
      </c>
      <c r="L276" s="42" t="str">
        <f>HYPERLINK(SUBSTITUTE(Table2[[#This Row],[URL]],"help.chi.ac.uk/","help-live.chi.ac.uk/docs/"), SUBSTITUTE(Table2[[#This Row],[URL]],"help.chi.ac.uk/","help-live.chi.ac.uk/docs/"))</f>
        <v>https://help-live.chi.ac.uk/docs/dissertations-first-second-and-agreed-mark</v>
      </c>
    </row>
    <row r="277" spans="1:12" ht="14.25" hidden="1" customHeight="1">
      <c r="A277" s="4" t="s">
        <v>646</v>
      </c>
      <c r="B277" s="7" t="s">
        <v>647</v>
      </c>
      <c r="C277" s="1" t="s">
        <v>56</v>
      </c>
      <c r="D277" s="1" t="s">
        <v>57</v>
      </c>
      <c r="E277" s="32" t="s">
        <v>78</v>
      </c>
      <c r="F277" s="1" t="s">
        <v>16</v>
      </c>
      <c r="G277" s="1"/>
      <c r="H277" s="1"/>
      <c r="I277" s="32" t="s">
        <v>94</v>
      </c>
      <c r="J277" s="1" t="s">
        <v>95</v>
      </c>
      <c r="K277" s="2">
        <v>45464</v>
      </c>
      <c r="L277" s="42" t="str">
        <f>HYPERLINK(SUBSTITUTE(Table2[[#This Row],[URL]],"help.chi.ac.uk/","help-live.chi.ac.uk/docs/"), SUBSTITUTE(Table2[[#This Row],[URL]],"help.chi.ac.uk/","help-live.chi.ac.uk/docs/"))</f>
        <v>https://help-live.chi.ac.uk/docs/distancelearning</v>
      </c>
    </row>
    <row r="278" spans="1:12" ht="14.25" hidden="1" customHeight="1">
      <c r="A278" s="30" t="s">
        <v>648</v>
      </c>
      <c r="B278" s="33" t="s">
        <v>649</v>
      </c>
      <c r="C278" s="30" t="s">
        <v>63</v>
      </c>
      <c r="D278" s="30" t="s">
        <v>57</v>
      </c>
      <c r="E278" s="30" t="s">
        <v>78</v>
      </c>
      <c r="F278" s="30" t="s">
        <v>16</v>
      </c>
      <c r="G278" s="30"/>
      <c r="H278" s="30" t="s">
        <v>87</v>
      </c>
      <c r="I278" s="30" t="s">
        <v>94</v>
      </c>
      <c r="J278" s="30" t="s">
        <v>95</v>
      </c>
      <c r="K278" s="11">
        <v>45756</v>
      </c>
      <c r="L278" s="42" t="str">
        <f>HYPERLINK(SUBSTITUTE(Table2[[#This Row],[URL]],"help.chi.ac.uk/","help-live.chi.ac.uk/docs/"), SUBSTITUTE(Table2[[#This Row],[URL]],"help.chi.ac.uk/","help-live.chi.ac.uk/docs/"))</f>
        <v>https://help-live.chi.ac.uk/docs/enabling-and-configuring-browser-based-spellcheckers</v>
      </c>
    </row>
    <row r="279" spans="1:12" ht="14.25" hidden="1" customHeight="1">
      <c r="A279" s="4" t="s">
        <v>650</v>
      </c>
      <c r="B279" s="7" t="s">
        <v>651</v>
      </c>
      <c r="C279" s="1" t="s">
        <v>63</v>
      </c>
      <c r="D279" s="1" t="s">
        <v>57</v>
      </c>
      <c r="E279" s="32" t="s">
        <v>78</v>
      </c>
      <c r="F279" s="1" t="s">
        <v>16</v>
      </c>
      <c r="G279" s="1"/>
      <c r="H279" s="1"/>
      <c r="I279" s="32" t="s">
        <v>110</v>
      </c>
      <c r="J279" s="1" t="s">
        <v>95</v>
      </c>
      <c r="K279" s="2">
        <v>44664</v>
      </c>
      <c r="L279" s="42" t="str">
        <f>HYPERLINK(SUBSTITUTE(Table2[[#This Row],[URL]],"help.chi.ac.uk/","help-live.chi.ac.uk/docs/"), SUBSTITUTE(Table2[[#This Row],[URL]],"help.chi.ac.uk/","help-live.chi.ac.uk/docs/"))</f>
        <v>https://help-live.chi.ac.uk/docs/estream-video-platform</v>
      </c>
    </row>
    <row r="280" spans="1:12" ht="14.25" customHeight="1">
      <c r="A280" s="4" t="s">
        <v>652</v>
      </c>
      <c r="B280" s="7" t="s">
        <v>653</v>
      </c>
      <c r="C280" s="1" t="s">
        <v>63</v>
      </c>
      <c r="D280" s="1"/>
      <c r="E280" s="32" t="s">
        <v>82</v>
      </c>
      <c r="F280" s="1" t="s">
        <v>16</v>
      </c>
      <c r="G280" s="1"/>
      <c r="H280" s="1"/>
      <c r="I280" s="32" t="s">
        <v>110</v>
      </c>
      <c r="J280" s="1" t="s">
        <v>95</v>
      </c>
      <c r="K280" s="2">
        <v>45496</v>
      </c>
      <c r="L280" s="42" t="str">
        <f>HYPERLINK(SUBSTITUTE(Table2[[#This Row],[URL]],"help.chi.ac.uk/","help-live.chi.ac.uk/docs/"), SUBSTITUTE(Table2[[#This Row],[URL]],"help.chi.ac.uk/","help-live.chi.ac.uk/docs/"))</f>
        <v>https://help-live.chi.ac.uk/docs/exporting-pdf-microsoft-documents</v>
      </c>
    </row>
    <row r="281" spans="1:12" ht="14.25" hidden="1" customHeight="1">
      <c r="A281" s="4" t="s">
        <v>654</v>
      </c>
      <c r="B281" s="7" t="s">
        <v>655</v>
      </c>
      <c r="C281" s="30" t="s">
        <v>216</v>
      </c>
      <c r="D281" s="1"/>
      <c r="E281" s="32" t="s">
        <v>58</v>
      </c>
      <c r="F281" s="1" t="s">
        <v>16</v>
      </c>
      <c r="G281" s="1"/>
      <c r="H281" s="1"/>
      <c r="I281" s="32" t="s">
        <v>94</v>
      </c>
      <c r="J281" s="1"/>
      <c r="K281" s="2">
        <v>45723</v>
      </c>
      <c r="L281" s="42" t="str">
        <f>HYPERLINK(SUBSTITUTE(Table2[[#This Row],[URL]],"help.chi.ac.uk/","help-live.chi.ac.uk/docs/"), SUBSTITUTE(Table2[[#This Row],[URL]],"help.chi.ac.uk/","help-live.chi.ac.uk/docs/"))</f>
        <v>https://help-live.chi.ac.uk/docs/external-examiners</v>
      </c>
    </row>
    <row r="282" spans="1:12" ht="14.25" hidden="1" customHeight="1">
      <c r="A282" s="4" t="s">
        <v>656</v>
      </c>
      <c r="B282" s="7" t="s">
        <v>657</v>
      </c>
      <c r="C282" s="30" t="s">
        <v>216</v>
      </c>
      <c r="D282" s="1"/>
      <c r="E282" s="32" t="s">
        <v>58</v>
      </c>
      <c r="F282" s="1" t="s">
        <v>16</v>
      </c>
      <c r="G282" s="1"/>
      <c r="H282" s="1"/>
      <c r="I282" s="32" t="s">
        <v>658</v>
      </c>
      <c r="J282" s="1"/>
      <c r="K282" s="2">
        <v>45733</v>
      </c>
      <c r="L282" s="42" t="str">
        <f>HYPERLINK(SUBSTITUTE(Table2[[#This Row],[URL]],"help.chi.ac.uk/","help-live.chi.ac.uk/docs/"), SUBSTITUTE(Table2[[#This Row],[URL]],"help.chi.ac.uk/","help-live.chi.ac.uk/docs/"))</f>
        <v>https://help-live.chi.ac.uk/docs/faqs</v>
      </c>
    </row>
    <row r="283" spans="1:12" ht="14.25" hidden="1" customHeight="1">
      <c r="A283" s="4" t="s">
        <v>659</v>
      </c>
      <c r="B283" s="7" t="s">
        <v>660</v>
      </c>
      <c r="C283" s="30" t="s">
        <v>216</v>
      </c>
      <c r="D283" s="1"/>
      <c r="E283" s="32" t="s">
        <v>58</v>
      </c>
      <c r="F283" s="1" t="s">
        <v>16</v>
      </c>
      <c r="G283" s="1"/>
      <c r="H283" s="1"/>
      <c r="I283" s="32" t="s">
        <v>94</v>
      </c>
      <c r="J283" s="1"/>
      <c r="K283" s="2">
        <v>45723</v>
      </c>
      <c r="L283" s="42" t="str">
        <f>HYPERLINK(SUBSTITUTE(Table2[[#This Row],[URL]],"help.chi.ac.uk/","help-live.chi.ac.uk/docs/"), SUBSTITUTE(Table2[[#This Row],[URL]],"help.chi.ac.uk/","help-live.chi.ac.uk/docs/"))</f>
        <v>https://help-live.chi.ac.uk/docs/feedback-bank</v>
      </c>
    </row>
    <row r="284" spans="1:12" ht="14.25" hidden="1" customHeight="1">
      <c r="A284" s="4" t="s">
        <v>661</v>
      </c>
      <c r="B284" s="7" t="s">
        <v>662</v>
      </c>
      <c r="C284" s="1" t="s">
        <v>63</v>
      </c>
      <c r="D284" s="1"/>
      <c r="E284" s="1" t="s">
        <v>58</v>
      </c>
      <c r="F284" s="1" t="s">
        <v>16</v>
      </c>
      <c r="G284" s="1"/>
      <c r="H284" s="1"/>
      <c r="I284" s="1" t="s">
        <v>87</v>
      </c>
      <c r="J284" s="1" t="s">
        <v>14</v>
      </c>
      <c r="K284" s="2">
        <v>44949</v>
      </c>
      <c r="L284" s="42" t="str">
        <f>HYPERLINK(SUBSTITUTE(Table2[[#This Row],[URL]],"help.chi.ac.uk/","help-live.chi.ac.uk/docs/"), SUBSTITUTE(Table2[[#This Row],[URL]],"help.chi.ac.uk/","help-live.chi.ac.uk/docs/"))</f>
        <v>https://help-live.chi.ac.uk/docs/how-allocate-submissions-specific-markers</v>
      </c>
    </row>
    <row r="285" spans="1:12" ht="14.25" hidden="1" customHeight="1">
      <c r="A285" s="4" t="s">
        <v>663</v>
      </c>
      <c r="B285" s="7" t="s">
        <v>664</v>
      </c>
      <c r="C285" s="1" t="s">
        <v>63</v>
      </c>
      <c r="D285" s="1"/>
      <c r="E285" s="1" t="s">
        <v>58</v>
      </c>
      <c r="F285" s="1" t="s">
        <v>16</v>
      </c>
      <c r="G285" s="1"/>
      <c r="H285" s="1"/>
      <c r="I285" s="1" t="s">
        <v>87</v>
      </c>
      <c r="J285" s="1" t="s">
        <v>95</v>
      </c>
      <c r="K285" s="2">
        <v>45161</v>
      </c>
      <c r="L285" s="42" t="str">
        <f>HYPERLINK(SUBSTITUTE(Table2[[#This Row],[URL]],"help.chi.ac.uk/","help-live.chi.ac.uk/docs/"), SUBSTITUTE(Table2[[#This Row],[URL]],"help.chi.ac.uk/","help-live.chi.ac.uk/docs/"))</f>
        <v>https://help-live.chi.ac.uk/docs/how-grant-extension</v>
      </c>
    </row>
    <row r="286" spans="1:12" ht="14.25" hidden="1" customHeight="1">
      <c r="A286" s="4" t="s">
        <v>665</v>
      </c>
      <c r="B286" s="7" t="s">
        <v>666</v>
      </c>
      <c r="C286" s="1" t="s">
        <v>63</v>
      </c>
      <c r="D286" s="1"/>
      <c r="E286" s="32" t="s">
        <v>78</v>
      </c>
      <c r="F286" s="1" t="s">
        <v>16</v>
      </c>
      <c r="G286" s="1"/>
      <c r="H286" s="1"/>
      <c r="I286" s="32" t="s">
        <v>94</v>
      </c>
      <c r="J286" s="1" t="s">
        <v>95</v>
      </c>
      <c r="K286" s="2">
        <v>44169</v>
      </c>
      <c r="L286" s="42" t="str">
        <f>HYPERLINK(SUBSTITUTE(Table2[[#This Row],[URL]],"help.chi.ac.uk/","help-live.chi.ac.uk/docs/"), SUBSTITUTE(Table2[[#This Row],[URL]],"help.chi.ac.uk/","help-live.chi.ac.uk/docs/"))</f>
        <v>https://help-live.chi.ac.uk/docs/how-lock-student-submissions</v>
      </c>
    </row>
    <row r="287" spans="1:12" ht="14.25" hidden="1" customHeight="1">
      <c r="A287" s="4" t="s">
        <v>667</v>
      </c>
      <c r="B287" s="7" t="s">
        <v>668</v>
      </c>
      <c r="C287" s="1" t="s">
        <v>63</v>
      </c>
      <c r="D287" s="1"/>
      <c r="E287" s="1" t="s">
        <v>58</v>
      </c>
      <c r="F287" s="1" t="s">
        <v>16</v>
      </c>
      <c r="G287" s="1"/>
      <c r="H287" s="1"/>
      <c r="I287" s="1" t="s">
        <v>87</v>
      </c>
      <c r="J287" s="1" t="s">
        <v>14</v>
      </c>
      <c r="K287" s="2">
        <v>44949</v>
      </c>
      <c r="L287" s="42" t="str">
        <f>HYPERLINK(SUBSTITUTE(Table2[[#This Row],[URL]],"help.chi.ac.uk/","help-live.chi.ac.uk/docs/"), SUBSTITUTE(Table2[[#This Row],[URL]],"help.chi.ac.uk/","help-live.chi.ac.uk/docs/"))</f>
        <v>https://help-live.chi.ac.uk/docs/how-set-group-submission</v>
      </c>
    </row>
    <row r="288" spans="1:12" ht="14.25" hidden="1" customHeight="1">
      <c r="A288" s="4" t="s">
        <v>669</v>
      </c>
      <c r="B288" s="7" t="s">
        <v>670</v>
      </c>
      <c r="C288" s="1" t="s">
        <v>63</v>
      </c>
      <c r="D288" s="1"/>
      <c r="E288" s="1" t="s">
        <v>78</v>
      </c>
      <c r="F288" s="1" t="s">
        <v>16</v>
      </c>
      <c r="G288" s="1"/>
      <c r="H288" s="1"/>
      <c r="I288" s="1" t="s">
        <v>87</v>
      </c>
      <c r="J288" s="1" t="s">
        <v>95</v>
      </c>
      <c r="K288" s="2">
        <v>45161</v>
      </c>
      <c r="L288" s="42" t="str">
        <f>HYPERLINK(SUBSTITUTE(Table2[[#This Row],[URL]],"help.chi.ac.uk/","help-live.chi.ac.uk/docs/"), SUBSTITUTE(Table2[[#This Row],[URL]],"help.chi.ac.uk/","help-live.chi.ac.uk/docs/"))</f>
        <v>https://help-live.chi.ac.uk/docs/how-view-submissions</v>
      </c>
    </row>
    <row r="289" spans="1:12" ht="14.25" hidden="1" customHeight="1">
      <c r="A289" s="4" t="s">
        <v>671</v>
      </c>
      <c r="B289" s="7" t="s">
        <v>672</v>
      </c>
      <c r="C289" s="1" t="s">
        <v>63</v>
      </c>
      <c r="D289" s="1"/>
      <c r="E289" s="32" t="s">
        <v>58</v>
      </c>
      <c r="F289" s="1" t="s">
        <v>16</v>
      </c>
      <c r="G289" s="1"/>
      <c r="H289" s="1"/>
      <c r="I289" s="32" t="s">
        <v>110</v>
      </c>
      <c r="J289" s="1" t="s">
        <v>95</v>
      </c>
      <c r="K289" s="2">
        <v>44664</v>
      </c>
      <c r="L289" s="42" t="str">
        <f>HYPERLINK(SUBSTITUTE(Table2[[#This Row],[URL]],"help.chi.ac.uk/","help-live.chi.ac.uk/docs/"), SUBSTITUTE(Table2[[#This Row],[URL]],"help.chi.ac.uk/","help-live.chi.ac.uk/docs/"))</f>
        <v>https://help-live.chi.ac.uk/docs/importing-s1-and-s2-content-ay-module-page</v>
      </c>
    </row>
    <row r="290" spans="1:12" ht="14.25" hidden="1" customHeight="1">
      <c r="A290" s="4" t="s">
        <v>673</v>
      </c>
      <c r="B290" s="7" t="s">
        <v>674</v>
      </c>
      <c r="C290" s="1" t="s">
        <v>63</v>
      </c>
      <c r="D290" s="1"/>
      <c r="E290" s="32" t="s">
        <v>78</v>
      </c>
      <c r="F290" s="1" t="s">
        <v>16</v>
      </c>
      <c r="G290" s="1"/>
      <c r="H290" s="1"/>
      <c r="I290" s="32" t="s">
        <v>94</v>
      </c>
      <c r="J290" s="1" t="s">
        <v>95</v>
      </c>
      <c r="K290" s="2">
        <v>44169</v>
      </c>
      <c r="L290" s="42" t="str">
        <f>HYPERLINK(SUBSTITUTE(Table2[[#This Row],[URL]],"help.chi.ac.uk/","help-live.chi.ac.uk/docs/"), SUBSTITUTE(Table2[[#This Row],[URL]],"help.chi.ac.uk/","help-live.chi.ac.uk/docs/"))</f>
        <v>https://help-live.chi.ac.uk/docs/it-health-and-safety</v>
      </c>
    </row>
    <row r="291" spans="1:12" ht="14.25" hidden="1" customHeight="1">
      <c r="A291" s="4" t="s">
        <v>675</v>
      </c>
      <c r="B291" s="7" t="s">
        <v>676</v>
      </c>
      <c r="C291" s="30" t="s">
        <v>216</v>
      </c>
      <c r="D291" s="1"/>
      <c r="E291" s="32" t="s">
        <v>58</v>
      </c>
      <c r="F291" s="1" t="s">
        <v>16</v>
      </c>
      <c r="G291" s="1"/>
      <c r="H291" s="1"/>
      <c r="I291" s="32" t="s">
        <v>94</v>
      </c>
      <c r="J291" s="1"/>
      <c r="K291" s="2">
        <v>45595</v>
      </c>
      <c r="L291" s="42" t="str">
        <f>HYPERLINK(SUBSTITUTE(Table2[[#This Row],[URL]],"help.chi.ac.uk/","help-live.chi.ac.uk/docs/"), SUBSTITUTE(Table2[[#This Row],[URL]],"help.chi.ac.uk/","help-live.chi.ac.uk/docs/"))</f>
        <v>https://help-live.chi.ac.uk/docs/maf-online-new-2024</v>
      </c>
    </row>
    <row r="292" spans="1:12" ht="14.25" hidden="1" customHeight="1">
      <c r="A292" s="30" t="s">
        <v>677</v>
      </c>
      <c r="B292" s="33" t="s">
        <v>678</v>
      </c>
      <c r="C292" s="30" t="s">
        <v>216</v>
      </c>
      <c r="D292" s="30"/>
      <c r="E292" s="36" t="s">
        <v>58</v>
      </c>
      <c r="F292" s="10" t="s">
        <v>16</v>
      </c>
      <c r="G292" s="30"/>
      <c r="H292" s="30" t="s">
        <v>87</v>
      </c>
      <c r="I292" s="30" t="s">
        <v>658</v>
      </c>
      <c r="J292" s="30"/>
      <c r="K292" s="11">
        <v>45804</v>
      </c>
      <c r="L292" s="42" t="str">
        <f>HYPERLINK(SUBSTITUTE(Table2[[#This Row],[URL]],"help.chi.ac.uk/","help-live.chi.ac.uk/docs/"), SUBSTITUTE(Table2[[#This Row],[URL]],"help.chi.ac.uk/","help-live.chi.ac.uk/docs/"))</f>
        <v>https://help-live.chi.ac.uk/docs/maf-preferences</v>
      </c>
    </row>
    <row r="293" spans="1:12" ht="14.25" hidden="1" customHeight="1">
      <c r="A293" s="4" t="s">
        <v>679</v>
      </c>
      <c r="B293" s="7" t="s">
        <v>680</v>
      </c>
      <c r="C293" s="1" t="s">
        <v>63</v>
      </c>
      <c r="D293" s="1"/>
      <c r="E293" s="32" t="s">
        <v>78</v>
      </c>
      <c r="F293" s="1" t="s">
        <v>16</v>
      </c>
      <c r="G293" s="1"/>
      <c r="H293" s="1"/>
      <c r="I293" s="32" t="s">
        <v>94</v>
      </c>
      <c r="J293" s="1" t="s">
        <v>95</v>
      </c>
      <c r="K293" s="2">
        <v>44424</v>
      </c>
      <c r="L293" s="42" t="str">
        <f>HYPERLINK(SUBSTITUTE(Table2[[#This Row],[URL]],"help.chi.ac.uk/","help-live.chi.ac.uk/docs/"), SUBSTITUTE(Table2[[#This Row],[URL]],"help.chi.ac.uk/","help-live.chi.ac.uk/docs/"))</f>
        <v>https://help-live.chi.ac.uk/docs/managing-your-digital-footprint</v>
      </c>
    </row>
    <row r="294" spans="1:12" ht="14.25" hidden="1" customHeight="1">
      <c r="A294" s="4" t="s">
        <v>681</v>
      </c>
      <c r="B294" s="7" t="s">
        <v>682</v>
      </c>
      <c r="C294" s="1" t="s">
        <v>63</v>
      </c>
      <c r="D294" s="1"/>
      <c r="E294" s="32" t="s">
        <v>78</v>
      </c>
      <c r="F294" s="1" t="s">
        <v>16</v>
      </c>
      <c r="G294" s="1"/>
      <c r="H294" s="1"/>
      <c r="I294" s="32" t="s">
        <v>110</v>
      </c>
      <c r="J294" s="1" t="s">
        <v>95</v>
      </c>
      <c r="K294" s="2">
        <v>44680</v>
      </c>
      <c r="L294" s="42" t="str">
        <f>HYPERLINK(SUBSTITUTE(Table2[[#This Row],[URL]],"help.chi.ac.uk/","help-live.chi.ac.uk/docs/"), SUBSTITUTE(Table2[[#This Row],[URL]],"help.chi.ac.uk/","help-live.chi.ac.uk/docs/"))</f>
        <v>https://help-live.chi.ac.uk/docs/microsoft-forms</v>
      </c>
    </row>
    <row r="295" spans="1:12" ht="14.25" hidden="1" customHeight="1">
      <c r="A295" s="4" t="s">
        <v>683</v>
      </c>
      <c r="B295" s="7" t="s">
        <v>684</v>
      </c>
      <c r="C295" s="1" t="s">
        <v>63</v>
      </c>
      <c r="D295" s="1"/>
      <c r="E295" s="32" t="s">
        <v>78</v>
      </c>
      <c r="F295" s="1" t="s">
        <v>16</v>
      </c>
      <c r="G295" s="1"/>
      <c r="H295" s="1"/>
      <c r="I295" s="32" t="s">
        <v>94</v>
      </c>
      <c r="J295" s="1" t="s">
        <v>95</v>
      </c>
      <c r="K295" s="2">
        <v>44712</v>
      </c>
      <c r="L295" s="42" t="str">
        <f>HYPERLINK(SUBSTITUTE(Table2[[#This Row],[URL]],"help.chi.ac.uk/","help-live.chi.ac.uk/docs/"), SUBSTITUTE(Table2[[#This Row],[URL]],"help.chi.ac.uk/","help-live.chi.ac.uk/docs/"))</f>
        <v>https://help-live.chi.ac.uk/docs/microsoft-do</v>
      </c>
    </row>
    <row r="296" spans="1:12" ht="14.25" hidden="1" customHeight="1">
      <c r="A296" s="4" t="s">
        <v>685</v>
      </c>
      <c r="B296" s="7" t="s">
        <v>686</v>
      </c>
      <c r="C296" s="30" t="s">
        <v>216</v>
      </c>
      <c r="D296" s="1"/>
      <c r="E296" s="32" t="s">
        <v>58</v>
      </c>
      <c r="F296" s="1" t="s">
        <v>16</v>
      </c>
      <c r="G296" s="1"/>
      <c r="H296" s="1"/>
      <c r="I296" s="32" t="s">
        <v>94</v>
      </c>
      <c r="J296" s="1"/>
      <c r="K296" s="2">
        <v>45579</v>
      </c>
      <c r="L296" s="42" t="str">
        <f>HYPERLINK(SUBSTITUTE(Table2[[#This Row],[URL]],"help.chi.ac.uk/","help-live.chi.ac.uk/docs/"), SUBSTITUTE(Table2[[#This Row],[URL]],"help.chi.ac.uk/","help-live.chi.ac.uk/docs/"))</f>
        <v>https://help-live.chi.ac.uk/docs/moderation</v>
      </c>
    </row>
    <row r="297" spans="1:12" ht="14.25" hidden="1" customHeight="1">
      <c r="A297" s="4" t="s">
        <v>687</v>
      </c>
      <c r="B297" s="7" t="s">
        <v>688</v>
      </c>
      <c r="C297" s="30" t="s">
        <v>216</v>
      </c>
      <c r="D297" s="1"/>
      <c r="E297" s="32" t="s">
        <v>58</v>
      </c>
      <c r="F297" s="1" t="s">
        <v>16</v>
      </c>
      <c r="G297" s="1"/>
      <c r="H297" s="1"/>
      <c r="I297" s="32" t="s">
        <v>94</v>
      </c>
      <c r="J297" s="1"/>
      <c r="K297" s="2">
        <v>45560</v>
      </c>
      <c r="L297" s="42" t="str">
        <f>HYPERLINK(SUBSTITUTE(Table2[[#This Row],[URL]],"help.chi.ac.uk/","help-live.chi.ac.uk/docs/"), SUBSTITUTE(Table2[[#This Row],[URL]],"help.chi.ac.uk/","help-live.chi.ac.uk/docs/"))</f>
        <v>https://help-live.chi.ac.uk/docs/navigating-maf-online-0</v>
      </c>
    </row>
    <row r="298" spans="1:12" ht="14.25" hidden="1" customHeight="1">
      <c r="A298" s="4" t="s">
        <v>689</v>
      </c>
      <c r="B298" s="7" t="s">
        <v>690</v>
      </c>
      <c r="C298" s="1" t="s">
        <v>63</v>
      </c>
      <c r="D298" s="1"/>
      <c r="E298" s="32" t="s">
        <v>78</v>
      </c>
      <c r="F298" s="1" t="s">
        <v>16</v>
      </c>
      <c r="G298" s="1"/>
      <c r="H298" s="1"/>
      <c r="I298" s="32" t="s">
        <v>94</v>
      </c>
      <c r="J298" s="1" t="s">
        <v>95</v>
      </c>
      <c r="K298" s="2">
        <v>44169</v>
      </c>
      <c r="L298" s="42" t="str">
        <f>HYPERLINK(SUBSTITUTE(Table2[[#This Row],[URL]],"help.chi.ac.uk/","help-live.chi.ac.uk/docs/"), SUBSTITUTE(Table2[[#This Row],[URL]],"help.chi.ac.uk/","help-live.chi.ac.uk/docs/"))</f>
        <v>https://help-live.chi.ac.uk/docs/online-marking-tips-sharing-good-practice</v>
      </c>
    </row>
    <row r="299" spans="1:12" ht="14.25" customHeight="1">
      <c r="A299" s="4" t="s">
        <v>691</v>
      </c>
      <c r="B299" s="7" t="s">
        <v>692</v>
      </c>
      <c r="C299" s="1" t="s">
        <v>63</v>
      </c>
      <c r="D299" s="1"/>
      <c r="E299" s="32" t="s">
        <v>82</v>
      </c>
      <c r="F299" s="1" t="s">
        <v>16</v>
      </c>
      <c r="G299" s="1"/>
      <c r="H299" s="1"/>
      <c r="I299" s="32" t="s">
        <v>94</v>
      </c>
      <c r="J299" s="1" t="s">
        <v>15</v>
      </c>
      <c r="K299" s="2">
        <v>43558</v>
      </c>
      <c r="L299" s="42" t="str">
        <f>HYPERLINK(SUBSTITUTE(Table2[[#This Row],[URL]],"help.chi.ac.uk/","help-live.chi.ac.uk/docs/"), SUBSTITUTE(Table2[[#This Row],[URL]],"help.chi.ac.uk/","help-live.chi.ac.uk/docs/"))</f>
        <v>https://help-live.chi.ac.uk/docs/outlook-gdpr-compliance</v>
      </c>
    </row>
    <row r="300" spans="1:12" ht="14.25" customHeight="1">
      <c r="A300" s="4" t="s">
        <v>693</v>
      </c>
      <c r="B300" s="7" t="s">
        <v>694</v>
      </c>
      <c r="C300" s="1" t="s">
        <v>63</v>
      </c>
      <c r="D300" s="1"/>
      <c r="E300" s="32" t="s">
        <v>82</v>
      </c>
      <c r="F300" s="1" t="s">
        <v>16</v>
      </c>
      <c r="G300" s="1"/>
      <c r="H300" s="1"/>
      <c r="I300" s="32" t="s">
        <v>94</v>
      </c>
      <c r="J300" s="1" t="s">
        <v>15</v>
      </c>
      <c r="K300" s="2">
        <v>44767</v>
      </c>
      <c r="L300" s="42" t="str">
        <f>HYPERLINK(SUBSTITUTE(Table2[[#This Row],[URL]],"help.chi.ac.uk/","help-live.chi.ac.uk/docs/"), SUBSTITUTE(Table2[[#This Row],[URL]],"help.chi.ac.uk/","help-live.chi.ac.uk/docs/"))</f>
        <v>https://help-live.chi.ac.uk/docs/reduce-microsoft-office-documents-file-size</v>
      </c>
    </row>
    <row r="301" spans="1:12" ht="14.25" hidden="1" customHeight="1">
      <c r="A301" s="4" t="s">
        <v>695</v>
      </c>
      <c r="B301" s="7" t="s">
        <v>696</v>
      </c>
      <c r="C301" s="30" t="s">
        <v>216</v>
      </c>
      <c r="D301" s="1"/>
      <c r="E301" s="32" t="s">
        <v>58</v>
      </c>
      <c r="F301" s="1" t="s">
        <v>16</v>
      </c>
      <c r="G301" s="1"/>
      <c r="H301" s="1"/>
      <c r="I301" s="32" t="s">
        <v>94</v>
      </c>
      <c r="J301" s="1"/>
      <c r="K301" s="2">
        <v>45723</v>
      </c>
      <c r="L301" s="42" t="str">
        <f>HYPERLINK(SUBSTITUTE(Table2[[#This Row],[URL]],"help.chi.ac.uk/","help-live.chi.ac.uk/docs/"), SUBSTITUTE(Table2[[#This Row],[URL]],"help.chi.ac.uk/","help-live.chi.ac.uk/docs/"))</f>
        <v>https://help-live.chi.ac.uk/docs/releasing-marks-and-feedback</v>
      </c>
    </row>
    <row r="302" spans="1:12" ht="14.25" hidden="1" customHeight="1">
      <c r="A302" s="4" t="s">
        <v>697</v>
      </c>
      <c r="B302" s="7" t="s">
        <v>698</v>
      </c>
      <c r="C302" s="30" t="s">
        <v>216</v>
      </c>
      <c r="D302" s="1"/>
      <c r="E302" s="32" t="s">
        <v>58</v>
      </c>
      <c r="F302" s="1" t="s">
        <v>16</v>
      </c>
      <c r="G302" s="1"/>
      <c r="H302" s="1"/>
      <c r="I302" s="32" t="s">
        <v>94</v>
      </c>
      <c r="J302" s="1"/>
      <c r="K302" s="2">
        <v>45541</v>
      </c>
      <c r="L302" s="42" t="str">
        <f>HYPERLINK(SUBSTITUTE(Table2[[#This Row],[URL]],"help.chi.ac.uk/","help-live.chi.ac.uk/docs/"), SUBSTITUTE(Table2[[#This Row],[URL]],"help.chi.ac.uk/","help-live.chi.ac.uk/docs/"))</f>
        <v>https://help-live.chi.ac.uk/docs/second-marking</v>
      </c>
    </row>
    <row r="303" spans="1:12" ht="14.25" hidden="1" customHeight="1">
      <c r="A303" s="4" t="s">
        <v>699</v>
      </c>
      <c r="B303" s="7" t="s">
        <v>700</v>
      </c>
      <c r="C303" s="1" t="s">
        <v>63</v>
      </c>
      <c r="D303" s="1"/>
      <c r="E303" s="32" t="s">
        <v>78</v>
      </c>
      <c r="F303" s="1" t="s">
        <v>16</v>
      </c>
      <c r="G303" s="1"/>
      <c r="H303" s="1"/>
      <c r="I303" s="32" t="s">
        <v>94</v>
      </c>
      <c r="J303" s="1" t="s">
        <v>95</v>
      </c>
      <c r="K303" s="2">
        <v>44700</v>
      </c>
      <c r="L303" s="42" t="str">
        <f>HYPERLINK(SUBSTITUTE(Table2[[#This Row],[URL]],"help.chi.ac.uk/","help-live.chi.ac.uk/docs/"), SUBSTITUTE(Table2[[#This Row],[URL]],"help.chi.ac.uk/","help-live.chi.ac.uk/docs/"))</f>
        <v>https://help-live.chi.ac.uk/docs/setting-link-formative-assignments-or-document-collation</v>
      </c>
    </row>
    <row r="304" spans="1:12" ht="14.25" hidden="1" customHeight="1">
      <c r="A304" s="4" t="s">
        <v>701</v>
      </c>
      <c r="B304" s="7" t="s">
        <v>702</v>
      </c>
      <c r="C304" s="1" t="s">
        <v>56</v>
      </c>
      <c r="D304" s="1"/>
      <c r="E304" s="1" t="s">
        <v>78</v>
      </c>
      <c r="F304" s="1" t="s">
        <v>16</v>
      </c>
      <c r="G304" s="1"/>
      <c r="H304" s="1"/>
      <c r="I304" s="1" t="s">
        <v>87</v>
      </c>
      <c r="J304" s="1" t="s">
        <v>95</v>
      </c>
      <c r="K304" s="2">
        <v>44949</v>
      </c>
      <c r="L304" s="42" t="str">
        <f>HYPERLINK(SUBSTITUTE(Table2[[#This Row],[URL]],"help.chi.ac.uk/","help-live.chi.ac.uk/docs/"), SUBSTITUTE(Table2[[#This Row],[URL]],"help.chi.ac.uk/","help-live.chi.ac.uk/docs/"))</f>
        <v>https://help-live.chi.ac.uk/docs/skills-and-training</v>
      </c>
    </row>
    <row r="305" spans="1:12" ht="14.25" hidden="1" customHeight="1">
      <c r="A305" s="4" t="s">
        <v>703</v>
      </c>
      <c r="B305" s="7" t="s">
        <v>704</v>
      </c>
      <c r="C305" s="1" t="s">
        <v>63</v>
      </c>
      <c r="D305" s="1"/>
      <c r="E305" s="32" t="s">
        <v>78</v>
      </c>
      <c r="F305" s="1" t="s">
        <v>16</v>
      </c>
      <c r="G305" s="1"/>
      <c r="H305" s="1"/>
      <c r="I305" s="32" t="s">
        <v>94</v>
      </c>
      <c r="J305" s="1" t="s">
        <v>95</v>
      </c>
      <c r="K305" s="2">
        <v>45099</v>
      </c>
      <c r="L305" s="42" t="str">
        <f>HYPERLINK(SUBSTITUTE(Table2[[#This Row],[URL]],"help.chi.ac.uk/","help-live.chi.ac.uk/docs/"), SUBSTITUTE(Table2[[#This Row],[URL]],"help.chi.ac.uk/","help-live.chi.ac.uk/docs/"))</f>
        <v>https://help-live.chi.ac.uk/docs/staying-safe-online</v>
      </c>
    </row>
    <row r="306" spans="1:12" ht="14.25" hidden="1" customHeight="1">
      <c r="A306" s="4" t="s">
        <v>705</v>
      </c>
      <c r="B306" s="7" t="s">
        <v>706</v>
      </c>
      <c r="C306" s="1" t="s">
        <v>63</v>
      </c>
      <c r="D306" s="1"/>
      <c r="E306" s="32" t="s">
        <v>78</v>
      </c>
      <c r="F306" s="1" t="s">
        <v>16</v>
      </c>
      <c r="G306" s="1"/>
      <c r="H306" s="1"/>
      <c r="I306" s="32" t="s">
        <v>94</v>
      </c>
      <c r="J306" s="1" t="s">
        <v>95</v>
      </c>
      <c r="K306" s="2">
        <v>45667</v>
      </c>
      <c r="L306" s="42" t="str">
        <f>HYPERLINK(SUBSTITUTE(Table2[[#This Row],[URL]],"help.chi.ac.uk/","help-live.chi.ac.uk/docs/"), SUBSTITUTE(Table2[[#This Row],[URL]],"help.chi.ac.uk/","help-live.chi.ac.uk/docs/"))</f>
        <v>https://help-live.chi.ac.uk/docs/assignments</v>
      </c>
    </row>
    <row r="307" spans="1:12" ht="14.25" hidden="1" customHeight="1">
      <c r="A307" s="4" t="s">
        <v>707</v>
      </c>
      <c r="B307" s="7" t="s">
        <v>708</v>
      </c>
      <c r="C307" s="1" t="s">
        <v>63</v>
      </c>
      <c r="D307" s="1"/>
      <c r="E307" s="32" t="s">
        <v>78</v>
      </c>
      <c r="F307" s="1" t="s">
        <v>16</v>
      </c>
      <c r="G307" s="1"/>
      <c r="H307" s="1"/>
      <c r="I307" s="32" t="s">
        <v>94</v>
      </c>
      <c r="J307" s="1" t="s">
        <v>95</v>
      </c>
      <c r="K307" s="2">
        <v>45212</v>
      </c>
      <c r="L307" s="42" t="str">
        <f>HYPERLINK(SUBSTITUTE(Table2[[#This Row],[URL]],"help.chi.ac.uk/","help-live.chi.ac.uk/docs/"), SUBSTITUTE(Table2[[#This Row],[URL]],"help.chi.ac.uk/","help-live.chi.ac.uk/docs/"))</f>
        <v>https://help-live.chi.ac.uk/docs/submitting-smartphone-audio-recording-assignment-folder</v>
      </c>
    </row>
    <row r="308" spans="1:12" ht="14.25" hidden="1" customHeight="1">
      <c r="A308" s="4" t="s">
        <v>709</v>
      </c>
      <c r="B308" s="7" t="s">
        <v>710</v>
      </c>
      <c r="C308" s="1" t="s">
        <v>63</v>
      </c>
      <c r="D308" s="1"/>
      <c r="E308" s="32" t="s">
        <v>78</v>
      </c>
      <c r="F308" s="1" t="s">
        <v>16</v>
      </c>
      <c r="G308" s="1"/>
      <c r="H308" s="1"/>
      <c r="I308" s="32" t="s">
        <v>94</v>
      </c>
      <c r="J308" s="1" t="s">
        <v>95</v>
      </c>
      <c r="K308" s="2">
        <v>44764</v>
      </c>
      <c r="L308" s="42" t="str">
        <f>HYPERLINK(SUBSTITUTE(Table2[[#This Row],[URL]],"help.chi.ac.uk/","help-live.chi.ac.uk/docs/"), SUBSTITUTE(Table2[[#This Row],[URL]],"help.chi.ac.uk/","help-live.chi.ac.uk/docs/"))</f>
        <v>https://help-live.chi.ac.uk/docs/turnitin-students</v>
      </c>
    </row>
    <row r="309" spans="1:12" ht="14.25" hidden="1" customHeight="1">
      <c r="A309" s="4" t="s">
        <v>711</v>
      </c>
      <c r="B309" s="7" t="s">
        <v>712</v>
      </c>
      <c r="C309" s="1" t="s">
        <v>63</v>
      </c>
      <c r="D309" s="1"/>
      <c r="E309" s="32" t="s">
        <v>78</v>
      </c>
      <c r="F309" s="1" t="s">
        <v>16</v>
      </c>
      <c r="G309" s="1"/>
      <c r="H309" s="1"/>
      <c r="I309" s="32" t="s">
        <v>94</v>
      </c>
      <c r="J309" s="1" t="s">
        <v>95</v>
      </c>
      <c r="K309" s="2">
        <v>44693</v>
      </c>
      <c r="L309" s="42" t="str">
        <f>HYPERLINK(SUBSTITUTE(Table2[[#This Row],[URL]],"help.chi.ac.uk/","help-live.chi.ac.uk/docs/"), SUBSTITUTE(Table2[[#This Row],[URL]],"help.chi.ac.uk/","help-live.chi.ac.uk/docs/"))</f>
        <v>https://help-live.chi.ac.uk/docs/university-social-media-channels</v>
      </c>
    </row>
    <row r="310" spans="1:12" ht="14.25" hidden="1" customHeight="1">
      <c r="A310" s="34" t="s">
        <v>713</v>
      </c>
      <c r="B310" s="7" t="s">
        <v>714</v>
      </c>
      <c r="C310" s="1" t="s">
        <v>56</v>
      </c>
      <c r="D310" s="1"/>
      <c r="E310" s="32" t="s">
        <v>78</v>
      </c>
      <c r="F310" s="1" t="s">
        <v>16</v>
      </c>
      <c r="G310" s="1"/>
      <c r="H310" s="1"/>
      <c r="I310" s="32" t="s">
        <v>94</v>
      </c>
      <c r="J310" s="1" t="s">
        <v>95</v>
      </c>
      <c r="K310" s="2">
        <v>45595</v>
      </c>
      <c r="L310" s="42" t="str">
        <f>HYPERLINK(SUBSTITUTE(Table2[[#This Row],[URL]],"help.chi.ac.uk/","help-live.chi.ac.uk/docs/"), SUBSTITUTE(Table2[[#This Row],[URL]],"help.chi.ac.uk/","help-live.chi.ac.uk/docs/"))</f>
        <v>https://help-live.chi.ac.uk/docs/use-generative-ai-higher-education</v>
      </c>
    </row>
    <row r="311" spans="1:12" ht="14.25" hidden="1" customHeight="1">
      <c r="A311" s="30" t="s">
        <v>715</v>
      </c>
      <c r="B311" s="33" t="s">
        <v>716</v>
      </c>
      <c r="C311" s="30" t="s">
        <v>63</v>
      </c>
      <c r="D311" s="30" t="s">
        <v>57</v>
      </c>
      <c r="E311" s="30" t="s">
        <v>78</v>
      </c>
      <c r="F311" s="30" t="s">
        <v>16</v>
      </c>
      <c r="G311" s="30"/>
      <c r="H311" s="30" t="s">
        <v>87</v>
      </c>
      <c r="I311" s="30" t="s">
        <v>94</v>
      </c>
      <c r="J311" s="30" t="s">
        <v>95</v>
      </c>
      <c r="K311" s="11">
        <v>45937</v>
      </c>
      <c r="L311" s="42" t="str">
        <f>HYPERLINK(SUBSTITUTE(Table2[[#This Row],[URL]],"help.chi.ac.uk/","help-live.chi.ac.uk/docs/"), SUBSTITUTE(Table2[[#This Row],[URL]],"help.chi.ac.uk/","help-live.chi.ac.uk/docs/"))</f>
        <v>https://help-live.chi.ac.uk/docs/using-ai-your-studies</v>
      </c>
    </row>
    <row r="312" spans="1:12" ht="14.25" hidden="1" customHeight="1">
      <c r="A312" s="4" t="s">
        <v>717</v>
      </c>
      <c r="B312" s="7" t="s">
        <v>718</v>
      </c>
      <c r="C312" s="1" t="s">
        <v>56</v>
      </c>
      <c r="D312" s="1" t="s">
        <v>57</v>
      </c>
      <c r="E312" s="32" t="s">
        <v>78</v>
      </c>
      <c r="F312" s="1" t="s">
        <v>16</v>
      </c>
      <c r="G312" s="1"/>
      <c r="H312" s="1"/>
      <c r="I312" s="32" t="s">
        <v>94</v>
      </c>
      <c r="J312" s="1" t="s">
        <v>95</v>
      </c>
      <c r="K312" s="2">
        <v>44806</v>
      </c>
      <c r="L312" s="42" t="str">
        <f>HYPERLINK(SUBSTITUTE(Table2[[#This Row],[URL]],"help.chi.ac.uk/","help-live.chi.ac.uk/docs/"), SUBSTITUTE(Table2[[#This Row],[URL]],"help.chi.ac.uk/","help-live.chi.ac.uk/docs/"))</f>
        <v>https://help-live.chi.ac.uk/docs/using-onenote-class-notebook-student-eportfolio</v>
      </c>
    </row>
    <row r="313" spans="1:12" ht="14.25" hidden="1" customHeight="1">
      <c r="A313" s="34" t="s">
        <v>719</v>
      </c>
      <c r="B313" s="7" t="s">
        <v>720</v>
      </c>
      <c r="C313" s="1" t="s">
        <v>63</v>
      </c>
      <c r="D313" s="1" t="s">
        <v>57</v>
      </c>
      <c r="E313" s="32" t="s">
        <v>78</v>
      </c>
      <c r="F313" s="1" t="s">
        <v>16</v>
      </c>
      <c r="G313" s="1"/>
      <c r="H313" s="1"/>
      <c r="I313" s="32" t="s">
        <v>94</v>
      </c>
      <c r="J313" s="1" t="s">
        <v>95</v>
      </c>
      <c r="K313" s="2">
        <v>45471</v>
      </c>
      <c r="L313" s="42" t="str">
        <f>HYPERLINK(SUBSTITUTE(Table2[[#This Row],[URL]],"help.chi.ac.uk/","help-live.chi.ac.uk/docs/"), SUBSTITUTE(Table2[[#This Row],[URL]],"help.chi.ac.uk/","help-live.chi.ac.uk/docs/"))</f>
        <v>https://help-live.chi.ac.uk/docs/using-social-media-responsibly</v>
      </c>
    </row>
    <row r="314" spans="1:12" ht="14.25" hidden="1" customHeight="1">
      <c r="A314" s="4" t="s">
        <v>721</v>
      </c>
      <c r="B314" s="7" t="s">
        <v>722</v>
      </c>
      <c r="C314" s="1" t="s">
        <v>63</v>
      </c>
      <c r="D314" s="1"/>
      <c r="E314" s="32" t="s">
        <v>78</v>
      </c>
      <c r="F314" s="1" t="s">
        <v>16</v>
      </c>
      <c r="G314" s="1"/>
      <c r="H314" s="1"/>
      <c r="I314" s="32" t="s">
        <v>94</v>
      </c>
      <c r="J314" s="1" t="s">
        <v>95</v>
      </c>
      <c r="K314" s="2">
        <v>45663</v>
      </c>
      <c r="L314" s="42" t="str">
        <f>HYPERLINK(SUBSTITUTE(Table2[[#This Row],[URL]],"help.chi.ac.uk/","help-live.chi.ac.uk/docs/"), SUBSTITUTE(Table2[[#This Row],[URL]],"help.chi.ac.uk/","help-live.chi.ac.uk/docs/"))</f>
        <v>https://help-live.chi.ac.uk/docs/working-home</v>
      </c>
    </row>
    <row r="315" spans="1:12" ht="14.25" hidden="1" customHeight="1">
      <c r="A315" s="4" t="s">
        <v>723</v>
      </c>
      <c r="B315" s="7" t="s">
        <v>724</v>
      </c>
      <c r="C315" s="1" t="s">
        <v>63</v>
      </c>
      <c r="D315" s="1" t="s">
        <v>57</v>
      </c>
      <c r="E315" s="32" t="s">
        <v>78</v>
      </c>
      <c r="F315" s="1" t="s">
        <v>16</v>
      </c>
      <c r="G315" s="1"/>
      <c r="H315" s="1" t="s">
        <v>725</v>
      </c>
      <c r="I315" s="32" t="s">
        <v>94</v>
      </c>
      <c r="J315" s="1" t="s">
        <v>95</v>
      </c>
      <c r="K315" s="2">
        <v>45581</v>
      </c>
      <c r="L315" s="42" t="str">
        <f>HYPERLINK(SUBSTITUTE(Table2[[#This Row],[URL]],"help.chi.ac.uk/","help-live.chi.ac.uk/docs/"), SUBSTITUTE(Table2[[#This Row],[URL]],"help.chi.ac.uk/","help-live.chi.ac.uk/docs/"))</f>
        <v>https://help-live.chi.ac.uk/docs/working-external-examiners</v>
      </c>
    </row>
    <row r="316" spans="1:12" ht="14.25" hidden="1" customHeight="1">
      <c r="A316" s="4" t="s">
        <v>726</v>
      </c>
      <c r="B316" s="7" t="s">
        <v>727</v>
      </c>
      <c r="C316" s="30" t="s">
        <v>216</v>
      </c>
      <c r="D316" s="1" t="s">
        <v>57</v>
      </c>
      <c r="E316" s="32" t="s">
        <v>78</v>
      </c>
      <c r="F316" s="1" t="s">
        <v>17</v>
      </c>
      <c r="G316" s="1"/>
      <c r="H316" s="1"/>
      <c r="I316" s="32" t="s">
        <v>94</v>
      </c>
      <c r="J316" s="1"/>
      <c r="K316" s="2">
        <v>44908</v>
      </c>
      <c r="L316" s="42" t="str">
        <f>HYPERLINK(SUBSTITUTE(Table2[[#This Row],[URL]],"help.chi.ac.uk/","help-live.chi.ac.uk/docs/"), SUBSTITUTE(Table2[[#This Row],[URL]],"help.chi.ac.uk/","help-live.chi.ac.uk/docs/"))</f>
        <v>https://help-live.chi.ac.uk/docs/assessment-and-feedback</v>
      </c>
    </row>
    <row r="317" spans="1:12" ht="14.25" hidden="1" customHeight="1">
      <c r="A317" s="4" t="s">
        <v>728</v>
      </c>
      <c r="B317" s="7" t="s">
        <v>729</v>
      </c>
      <c r="C317" s="30" t="s">
        <v>216</v>
      </c>
      <c r="D317" s="1" t="s">
        <v>57</v>
      </c>
      <c r="E317" s="32" t="s">
        <v>78</v>
      </c>
      <c r="F317" s="1" t="s">
        <v>17</v>
      </c>
      <c r="G317" s="1"/>
      <c r="H317" s="1"/>
      <c r="I317" s="32" t="s">
        <v>94</v>
      </c>
      <c r="J317" s="1"/>
      <c r="K317" s="2">
        <v>45723</v>
      </c>
      <c r="L317" s="42" t="str">
        <f>HYPERLINK(SUBSTITUTE(Table2[[#This Row],[URL]],"help.chi.ac.uk/","help-live.chi.ac.uk/docs/"), SUBSTITUTE(Table2[[#This Row],[URL]],"help.chi.ac.uk/","help-live.chi.ac.uk/docs/"))</f>
        <v>https://help-live.chi.ac.uk/docs/digital-accessibility</v>
      </c>
    </row>
    <row r="318" spans="1:12" ht="14.25" hidden="1" customHeight="1">
      <c r="A318" s="4" t="s">
        <v>730</v>
      </c>
      <c r="B318" s="7" t="s">
        <v>731</v>
      </c>
      <c r="C318" s="30" t="s">
        <v>216</v>
      </c>
      <c r="D318" s="1"/>
      <c r="E318" s="32" t="s">
        <v>78</v>
      </c>
      <c r="F318" s="1" t="s">
        <v>17</v>
      </c>
      <c r="G318" s="1"/>
      <c r="H318" s="1"/>
      <c r="I318" s="32" t="s">
        <v>94</v>
      </c>
      <c r="J318" s="1"/>
      <c r="K318" s="2">
        <v>45154</v>
      </c>
      <c r="L318" s="42" t="str">
        <f>HYPERLINK(SUBSTITUTE(Table2[[#This Row],[URL]],"help.chi.ac.uk/","help-live.chi.ac.uk/docs/"), SUBSTITUTE(Table2[[#This Row],[URL]],"help.chi.ac.uk/","help-live.chi.ac.uk/docs/"))</f>
        <v>https://help-live.chi.ac.uk/docs/distance-learning</v>
      </c>
    </row>
    <row r="319" spans="1:12" ht="14.25" hidden="1" customHeight="1">
      <c r="A319" s="4" t="s">
        <v>732</v>
      </c>
      <c r="B319" s="7" t="s">
        <v>733</v>
      </c>
      <c r="C319" s="30" t="s">
        <v>216</v>
      </c>
      <c r="D319" s="1"/>
      <c r="E319" s="32" t="s">
        <v>78</v>
      </c>
      <c r="F319" s="1" t="s">
        <v>17</v>
      </c>
      <c r="G319" s="1"/>
      <c r="H319" s="1"/>
      <c r="I319" s="32" t="s">
        <v>94</v>
      </c>
      <c r="J319" s="1"/>
      <c r="K319" s="2">
        <v>44908</v>
      </c>
      <c r="L319" s="42" t="str">
        <f>HYPERLINK(SUBSTITUTE(Table2[[#This Row],[URL]],"help.chi.ac.uk/","help-live.chi.ac.uk/docs/"), SUBSTITUTE(Table2[[#This Row],[URL]],"help.chi.ac.uk/","help-live.chi.ac.uk/docs/"))</f>
        <v>https://help-live.chi.ac.uk/docs/hybrid-teaching</v>
      </c>
    </row>
    <row r="320" spans="1:12" ht="14.25" hidden="1" customHeight="1">
      <c r="A320" s="4" t="s">
        <v>734</v>
      </c>
      <c r="B320" s="7" t="s">
        <v>735</v>
      </c>
      <c r="C320" s="30" t="s">
        <v>216</v>
      </c>
      <c r="D320" s="1"/>
      <c r="E320" s="32" t="s">
        <v>78</v>
      </c>
      <c r="F320" s="1" t="s">
        <v>17</v>
      </c>
      <c r="G320" s="1"/>
      <c r="H320" s="1"/>
      <c r="I320" s="32" t="s">
        <v>94</v>
      </c>
      <c r="J320" s="1"/>
      <c r="K320" s="2">
        <v>45590</v>
      </c>
      <c r="L320" s="42" t="str">
        <f>HYPERLINK(SUBSTITUTE(Table2[[#This Row],[URL]],"help.chi.ac.uk/","help-live.chi.ac.uk/docs/"), SUBSTITUTE(Table2[[#This Row],[URL]],"help.chi.ac.uk/","help-live.chi.ac.uk/docs/"))</f>
        <v>https://help-live.chi.ac.uk/docs/tel</v>
      </c>
    </row>
    <row r="321" spans="1:12" ht="14.25" hidden="1" customHeight="1">
      <c r="A321" s="4" t="s">
        <v>736</v>
      </c>
      <c r="B321" s="7" t="s">
        <v>737</v>
      </c>
      <c r="C321" s="30" t="s">
        <v>216</v>
      </c>
      <c r="D321" s="1"/>
      <c r="E321" s="32" t="s">
        <v>78</v>
      </c>
      <c r="F321" s="1" t="s">
        <v>17</v>
      </c>
      <c r="G321" s="1"/>
      <c r="H321" s="1"/>
      <c r="I321" s="32" t="s">
        <v>94</v>
      </c>
      <c r="J321" s="1"/>
      <c r="K321" s="2">
        <v>45526</v>
      </c>
      <c r="L321" s="42" t="str">
        <f>HYPERLINK(SUBSTITUTE(Table2[[#This Row],[URL]],"help.chi.ac.uk/","help-live.chi.ac.uk/docs/"), SUBSTITUTE(Table2[[#This Row],[URL]],"help.chi.ac.uk/","help-live.chi.ac.uk/docs/"))</f>
        <v>https://help-live.chi.ac.uk/docs/meet-team</v>
      </c>
    </row>
    <row r="322" spans="1:12" ht="14.25" hidden="1" customHeight="1">
      <c r="A322" s="4" t="s">
        <v>738</v>
      </c>
      <c r="B322" s="7" t="s">
        <v>739</v>
      </c>
      <c r="C322" s="30" t="s">
        <v>216</v>
      </c>
      <c r="D322" s="1"/>
      <c r="E322" s="32" t="s">
        <v>78</v>
      </c>
      <c r="F322" s="1" t="s">
        <v>17</v>
      </c>
      <c r="G322" s="1"/>
      <c r="H322" s="1"/>
      <c r="I322" s="32" t="s">
        <v>94</v>
      </c>
      <c r="J322" s="1"/>
      <c r="K322" s="2">
        <v>45154</v>
      </c>
      <c r="L322" s="42" t="str">
        <f>HYPERLINK(SUBSTITUTE(Table2[[#This Row],[URL]],"help.chi.ac.uk/","help-live.chi.ac.uk/docs/"), SUBSTITUTE(Table2[[#This Row],[URL]],"help.chi.ac.uk/","help-live.chi.ac.uk/docs/"))</f>
        <v>https://help-live.chi.ac.uk/docs/online-lead-lectures</v>
      </c>
    </row>
    <row r="323" spans="1:12" ht="14.25" hidden="1" customHeight="1">
      <c r="A323" s="4" t="s">
        <v>740</v>
      </c>
      <c r="B323" s="7" t="s">
        <v>741</v>
      </c>
      <c r="C323" s="30" t="s">
        <v>216</v>
      </c>
      <c r="D323" s="1"/>
      <c r="E323" s="32" t="s">
        <v>78</v>
      </c>
      <c r="F323" s="1" t="s">
        <v>17</v>
      </c>
      <c r="G323" s="1"/>
      <c r="H323" s="1"/>
      <c r="I323" s="32" t="s">
        <v>94</v>
      </c>
      <c r="J323" s="1"/>
      <c r="K323" s="2">
        <v>45723</v>
      </c>
      <c r="L323" s="42" t="str">
        <f>HYPERLINK(SUBSTITUTE(Table2[[#This Row],[URL]],"help.chi.ac.uk/","help-live.chi.ac.uk/docs/"), SUBSTITUTE(Table2[[#This Row],[URL]],"help.chi.ac.uk/","help-live.chi.ac.uk/docs/"))</f>
        <v>https://help-live.chi.ac.uk/docs/our-teaching-toolkit</v>
      </c>
    </row>
    <row r="324" spans="1:12" ht="14.25" hidden="1" customHeight="1">
      <c r="A324" s="4" t="s">
        <v>742</v>
      </c>
      <c r="B324" s="7" t="s">
        <v>743</v>
      </c>
      <c r="C324" s="30" t="s">
        <v>216</v>
      </c>
      <c r="D324" s="1"/>
      <c r="E324" s="32" t="s">
        <v>78</v>
      </c>
      <c r="F324" s="1" t="s">
        <v>17</v>
      </c>
      <c r="G324" s="1"/>
      <c r="H324" s="1"/>
      <c r="I324" s="32" t="s">
        <v>94</v>
      </c>
      <c r="J324" s="1"/>
      <c r="K324" s="2">
        <v>44908</v>
      </c>
      <c r="L324" s="42" t="str">
        <f>HYPERLINK(SUBSTITUTE(Table2[[#This Row],[URL]],"help.chi.ac.uk/","help-live.chi.ac.uk/docs/"), SUBSTITUTE(Table2[[#This Row],[URL]],"help.chi.ac.uk/","help-live.chi.ac.uk/docs/"))</f>
        <v>https://help-live.chi.ac.uk/docs/pgcert-learning-teaching-he</v>
      </c>
    </row>
    <row r="325" spans="1:12" ht="14.25" hidden="1" customHeight="1">
      <c r="A325" s="4" t="s">
        <v>744</v>
      </c>
      <c r="B325" s="7" t="s">
        <v>745</v>
      </c>
      <c r="C325" s="30" t="s">
        <v>216</v>
      </c>
      <c r="D325" s="1"/>
      <c r="E325" s="32" t="s">
        <v>78</v>
      </c>
      <c r="F325" s="1" t="s">
        <v>17</v>
      </c>
      <c r="G325" s="1"/>
      <c r="H325" s="1"/>
      <c r="I325" s="32" t="s">
        <v>94</v>
      </c>
      <c r="J325" s="1"/>
      <c r="K325" s="2">
        <v>45154</v>
      </c>
      <c r="L325" s="42" t="str">
        <f>HYPERLINK(SUBSTITUTE(Table2[[#This Row],[URL]],"help.chi.ac.uk/","help-live.chi.ac.uk/docs/"), SUBSTITUTE(Table2[[#This Row],[URL]],"help.chi.ac.uk/","help-live.chi.ac.uk/docs/"))</f>
        <v>https://help-live.chi.ac.uk/docs/research-and-networking</v>
      </c>
    </row>
    <row r="326" spans="1:12" ht="14.25" hidden="1" customHeight="1">
      <c r="A326" s="4" t="s">
        <v>746</v>
      </c>
      <c r="B326" s="7" t="s">
        <v>747</v>
      </c>
      <c r="C326" s="1" t="s">
        <v>63</v>
      </c>
      <c r="D326" s="1"/>
      <c r="E326" s="32" t="s">
        <v>393</v>
      </c>
      <c r="F326" s="1" t="s">
        <v>18</v>
      </c>
      <c r="G326" s="1"/>
      <c r="H326" s="1"/>
      <c r="I326" s="32" t="s">
        <v>110</v>
      </c>
      <c r="J326" s="1" t="s">
        <v>18</v>
      </c>
      <c r="K326" s="2">
        <v>44657</v>
      </c>
      <c r="L326" s="42" t="str">
        <f>HYPERLINK(SUBSTITUTE(Table2[[#This Row],[URL]],"help.chi.ac.uk/","help-live.chi.ac.uk/docs/"), SUBSTITUTE(Table2[[#This Row],[URL]],"help.chi.ac.uk/","help-live.chi.ac.uk/docs/"))</f>
        <v>https://help-live.chi.ac.uk/docs/art-and-early-years-bishop-otter-college-and-bognor-teacher-training-college</v>
      </c>
    </row>
    <row r="327" spans="1:12" ht="14.25" hidden="1" customHeight="1">
      <c r="A327" s="4" t="s">
        <v>748</v>
      </c>
      <c r="B327" s="7" t="s">
        <v>749</v>
      </c>
      <c r="C327" s="1" t="s">
        <v>63</v>
      </c>
      <c r="D327" s="1"/>
      <c r="E327" s="32" t="s">
        <v>393</v>
      </c>
      <c r="F327" s="1" t="s">
        <v>18</v>
      </c>
      <c r="G327" s="1"/>
      <c r="H327" s="1"/>
      <c r="I327" s="1" t="s">
        <v>87</v>
      </c>
      <c r="J327" s="1" t="s">
        <v>18</v>
      </c>
      <c r="K327" s="2">
        <v>45754</v>
      </c>
      <c r="L327" s="42" t="str">
        <f>HYPERLINK(SUBSTITUTE(Table2[[#This Row],[URL]],"help.chi.ac.uk/","help-live.chi.ac.uk/docs/"), SUBSTITUTE(Table2[[#This Row],[URL]],"help.chi.ac.uk/","help-live.chi.ac.uk/docs/"))</f>
        <v>https://help-live.chi.ac.uk/docs/chireadinglists-0</v>
      </c>
    </row>
    <row r="328" spans="1:12" ht="14.25" hidden="1" customHeight="1">
      <c r="A328" s="4" t="s">
        <v>750</v>
      </c>
      <c r="B328" s="7" t="s">
        <v>751</v>
      </c>
      <c r="C328" s="1" t="s">
        <v>63</v>
      </c>
      <c r="D328" s="1"/>
      <c r="E328" s="32" t="s">
        <v>393</v>
      </c>
      <c r="F328" s="1" t="s">
        <v>18</v>
      </c>
      <c r="G328" s="1"/>
      <c r="H328" s="1"/>
      <c r="I328" s="32" t="s">
        <v>110</v>
      </c>
      <c r="J328" s="1" t="s">
        <v>18</v>
      </c>
      <c r="K328" s="2">
        <v>45355</v>
      </c>
      <c r="L328" s="42" t="str">
        <f>HYPERLINK(SUBSTITUTE(Table2[[#This Row],[URL]],"help.chi.ac.uk/","help-live.chi.ac.uk/docs/"), SUBSTITUTE(Table2[[#This Row],[URL]],"help.chi.ac.uk/","help-live.chi.ac.uk/docs/"))</f>
        <v>https://help-live.chi.ac.uk/docs/copyright-safe-image-sources</v>
      </c>
    </row>
    <row r="329" spans="1:12" ht="14.25" hidden="1" customHeight="1">
      <c r="A329" s="4" t="s">
        <v>752</v>
      </c>
      <c r="B329" s="7" t="s">
        <v>753</v>
      </c>
      <c r="C329" s="1" t="s">
        <v>63</v>
      </c>
      <c r="D329" s="1"/>
      <c r="E329" s="32" t="s">
        <v>393</v>
      </c>
      <c r="F329" s="1" t="s">
        <v>18</v>
      </c>
      <c r="G329" s="1"/>
      <c r="H329" s="1"/>
      <c r="I329" s="1" t="s">
        <v>87</v>
      </c>
      <c r="J329" s="1" t="s">
        <v>18</v>
      </c>
      <c r="K329" s="2">
        <v>45569</v>
      </c>
      <c r="L329" s="42" t="str">
        <f>HYPERLINK(SUBSTITUTE(Table2[[#This Row],[URL]],"help.chi.ac.uk/","help-live.chi.ac.uk/docs/"), SUBSTITUTE(Table2[[#This Row],[URL]],"help.chi.ac.uk/","help-live.chi.ac.uk/docs/"))</f>
        <v>https://help-live.chi.ac.uk/docs/libraryteam</v>
      </c>
    </row>
    <row r="330" spans="1:12" ht="14.25" hidden="1" customHeight="1">
      <c r="A330" s="4" t="s">
        <v>754</v>
      </c>
      <c r="B330" s="7" t="s">
        <v>755</v>
      </c>
      <c r="C330" s="1" t="s">
        <v>63</v>
      </c>
      <c r="D330" s="1"/>
      <c r="E330" s="32" t="s">
        <v>393</v>
      </c>
      <c r="F330" s="1" t="s">
        <v>18</v>
      </c>
      <c r="G330" s="1"/>
      <c r="H330" s="1"/>
      <c r="I330" s="1" t="s">
        <v>87</v>
      </c>
      <c r="J330" s="1" t="s">
        <v>18</v>
      </c>
      <c r="K330" s="2">
        <v>45723</v>
      </c>
      <c r="L330" s="42" t="str">
        <f>HYPERLINK(SUBSTITUTE(Table2[[#This Row],[URL]],"help.chi.ac.uk/","help-live.chi.ac.uk/docs/"), SUBSTITUTE(Table2[[#This Row],[URL]],"help.chi.ac.uk/","help-live.chi.ac.uk/docs/"))</f>
        <v>https://help-live.chi.ac.uk/docs/interlibrary-loans</v>
      </c>
    </row>
    <row r="331" spans="1:12" ht="14.25" hidden="1" customHeight="1">
      <c r="A331" s="4" t="s">
        <v>756</v>
      </c>
      <c r="B331" s="7" t="s">
        <v>757</v>
      </c>
      <c r="C331" s="1" t="s">
        <v>63</v>
      </c>
      <c r="D331" s="1"/>
      <c r="E331" s="32" t="s">
        <v>393</v>
      </c>
      <c r="F331" s="1" t="s">
        <v>18</v>
      </c>
      <c r="G331" s="1"/>
      <c r="H331" s="1"/>
      <c r="I331" s="1" t="s">
        <v>87</v>
      </c>
      <c r="J331" s="1" t="s">
        <v>18</v>
      </c>
      <c r="K331" s="2">
        <v>45754</v>
      </c>
      <c r="L331" s="42" t="str">
        <f>HYPERLINK(SUBSTITUTE(Table2[[#This Row],[URL]],"help.chi.ac.uk/","help-live.chi.ac.uk/docs/"), SUBSTITUTE(Table2[[#This Row],[URL]],"help.chi.ac.uk/","help-live.chi.ac.uk/docs/"))</f>
        <v>https://help-live.chi.ac.uk/docs/learning-resource-centre-lrc-etiquette</v>
      </c>
    </row>
    <row r="332" spans="1:12" ht="14.25" hidden="1" customHeight="1">
      <c r="A332" s="4" t="s">
        <v>758</v>
      </c>
      <c r="B332" s="7" t="s">
        <v>759</v>
      </c>
      <c r="C332" s="1" t="s">
        <v>63</v>
      </c>
      <c r="D332" s="1"/>
      <c r="E332" s="32" t="s">
        <v>393</v>
      </c>
      <c r="F332" s="1" t="s">
        <v>18</v>
      </c>
      <c r="G332" s="1"/>
      <c r="H332" s="1"/>
      <c r="I332" s="1" t="s">
        <v>87</v>
      </c>
      <c r="J332" s="1" t="s">
        <v>18</v>
      </c>
      <c r="K332" s="2">
        <v>45754</v>
      </c>
      <c r="L332" s="42" t="str">
        <f>HYPERLINK(SUBSTITUTE(Table2[[#This Row],[URL]],"help.chi.ac.uk/","help-live.chi.ac.uk/docs/"), SUBSTITUTE(Table2[[#This Row],[URL]],"help.chi.ac.uk/","help-live.chi.ac.uk/docs/"))</f>
        <v>https://help-live.chi.ac.uk/docs/library-loans</v>
      </c>
    </row>
    <row r="333" spans="1:12" ht="14.25" hidden="1" customHeight="1">
      <c r="A333" s="4" t="s">
        <v>760</v>
      </c>
      <c r="B333" s="7" t="s">
        <v>761</v>
      </c>
      <c r="C333" s="1" t="s">
        <v>63</v>
      </c>
      <c r="D333" s="1"/>
      <c r="E333" s="32" t="s">
        <v>393</v>
      </c>
      <c r="F333" s="1" t="s">
        <v>18</v>
      </c>
      <c r="G333" s="1"/>
      <c r="H333" s="1"/>
      <c r="I333" s="32" t="s">
        <v>762</v>
      </c>
      <c r="J333" s="1" t="s">
        <v>18</v>
      </c>
      <c r="K333" s="2">
        <v>45754</v>
      </c>
      <c r="L333" s="42" t="str">
        <f>HYPERLINK(SUBSTITUTE(Table2[[#This Row],[URL]],"help.chi.ac.uk/","help-live.chi.ac.uk/docs/"), SUBSTITUTE(Table2[[#This Row],[URL]],"help.chi.ac.uk/","help-live.chi.ac.uk/docs/"))</f>
        <v>https://help-live.chi.ac.uk/docs/library-services</v>
      </c>
    </row>
    <row r="334" spans="1:12" ht="14.25" hidden="1" customHeight="1">
      <c r="A334" s="4" t="s">
        <v>763</v>
      </c>
      <c r="B334" s="7" t="s">
        <v>764</v>
      </c>
      <c r="C334" s="1" t="s">
        <v>63</v>
      </c>
      <c r="D334" s="1"/>
      <c r="E334" s="32" t="s">
        <v>393</v>
      </c>
      <c r="F334" s="1" t="s">
        <v>18</v>
      </c>
      <c r="G334" s="1"/>
      <c r="H334" s="1"/>
      <c r="I334" s="1" t="s">
        <v>87</v>
      </c>
      <c r="J334" s="1" t="s">
        <v>18</v>
      </c>
      <c r="K334" s="2">
        <v>45517</v>
      </c>
      <c r="L334" s="42" t="str">
        <f>HYPERLINK(SUBSTITUTE(Table2[[#This Row],[URL]],"help.chi.ac.uk/","help-live.chi.ac.uk/docs/"), SUBSTITUTE(Table2[[#This Row],[URL]],"help.chi.ac.uk/","help-live.chi.ac.uk/docs/"))</f>
        <v>https://help-live.chi.ac.uk/docs/special-collections-and-archives</v>
      </c>
    </row>
    <row r="335" spans="1:12" ht="14.25" hidden="1" customHeight="1">
      <c r="A335" s="4" t="s">
        <v>765</v>
      </c>
      <c r="B335" s="7" t="s">
        <v>766</v>
      </c>
      <c r="C335" s="1" t="s">
        <v>63</v>
      </c>
      <c r="D335" s="1"/>
      <c r="E335" s="32" t="s">
        <v>393</v>
      </c>
      <c r="F335" s="1" t="s">
        <v>18</v>
      </c>
      <c r="G335" s="1"/>
      <c r="H335" s="1"/>
      <c r="I335" s="32" t="s">
        <v>762</v>
      </c>
      <c r="J335" s="1" t="s">
        <v>18</v>
      </c>
      <c r="K335" s="2">
        <v>45723</v>
      </c>
      <c r="L335" s="42" t="str">
        <f>HYPERLINK(SUBSTITUTE(Table2[[#This Row],[URL]],"help.chi.ac.uk/","help-live.chi.ac.uk/docs/"), SUBSTITUTE(Table2[[#This Row],[URL]],"help.chi.ac.uk/","help-live.chi.ac.uk/docs/"))</f>
        <v>https://help-live.chi.ac.uk/docs/visitor-access-our-library-services</v>
      </c>
    </row>
    <row r="336" spans="1:12" ht="14.25" hidden="1" customHeight="1">
      <c r="A336" s="4" t="s">
        <v>767</v>
      </c>
      <c r="B336" s="7" t="s">
        <v>768</v>
      </c>
      <c r="C336" s="30" t="s">
        <v>216</v>
      </c>
      <c r="D336" s="1"/>
      <c r="E336" s="32" t="s">
        <v>78</v>
      </c>
      <c r="F336" s="1" t="s">
        <v>23</v>
      </c>
      <c r="G336" s="1"/>
      <c r="H336" s="1"/>
      <c r="I336" s="32" t="s">
        <v>94</v>
      </c>
      <c r="J336" s="1"/>
      <c r="K336" s="2">
        <v>45058</v>
      </c>
      <c r="L336" s="42" t="str">
        <f>HYPERLINK(SUBSTITUTE(Table2[[#This Row],[URL]],"help.chi.ac.uk/","help-live.chi.ac.uk/docs/"), SUBSTITUTE(Table2[[#This Row],[URL]],"help.chi.ac.uk/","help-live.chi.ac.uk/docs/"))</f>
        <v>https://help-live.chi.ac.uk/docs/editing-stream-recording</v>
      </c>
    </row>
    <row r="337" spans="1:12" ht="14.25" hidden="1" customHeight="1">
      <c r="A337" s="4" t="s">
        <v>769</v>
      </c>
      <c r="B337" s="7" t="s">
        <v>770</v>
      </c>
      <c r="C337" s="30" t="s">
        <v>216</v>
      </c>
      <c r="D337" s="1"/>
      <c r="E337" s="32" t="s">
        <v>78</v>
      </c>
      <c r="F337" s="1" t="s">
        <v>23</v>
      </c>
      <c r="G337" s="1"/>
      <c r="H337" s="1"/>
      <c r="I337" s="32" t="s">
        <v>94</v>
      </c>
      <c r="J337" s="1"/>
      <c r="K337" s="2">
        <v>45201</v>
      </c>
      <c r="L337" s="42" t="str">
        <f>HYPERLINK(SUBSTITUTE(Table2[[#This Row],[URL]],"help.chi.ac.uk/","help-live.chi.ac.uk/docs/"), SUBSTITUTE(Table2[[#This Row],[URL]],"help.chi.ac.uk/","help-live.chi.ac.uk/docs/"))</f>
        <v>https://help-live.chi.ac.uk/docs/making-recording-microsoft-stream</v>
      </c>
    </row>
    <row r="338" spans="1:12" ht="14.25" hidden="1" customHeight="1">
      <c r="A338" s="4" t="s">
        <v>771</v>
      </c>
      <c r="B338" s="7" t="s">
        <v>23</v>
      </c>
      <c r="C338" s="30" t="s">
        <v>216</v>
      </c>
      <c r="D338" s="1"/>
      <c r="E338" s="32" t="s">
        <v>78</v>
      </c>
      <c r="F338" s="1" t="s">
        <v>23</v>
      </c>
      <c r="G338" s="1"/>
      <c r="H338" s="1"/>
      <c r="I338" s="32" t="s">
        <v>94</v>
      </c>
      <c r="J338" s="1"/>
      <c r="K338" s="2">
        <v>45562</v>
      </c>
      <c r="L338" s="42" t="str">
        <f>HYPERLINK(SUBSTITUTE(Table2[[#This Row],[URL]],"help.chi.ac.uk/","help-live.chi.ac.uk/docs/"), SUBSTITUTE(Table2[[#This Row],[URL]],"help.chi.ac.uk/","help-live.chi.ac.uk/docs/"))</f>
        <v>https://help-live.chi.ac.uk/docs/stream</v>
      </c>
    </row>
    <row r="339" spans="1:12" ht="14.25" hidden="1" customHeight="1">
      <c r="A339" s="4" t="s">
        <v>772</v>
      </c>
      <c r="B339" s="7" t="s">
        <v>773</v>
      </c>
      <c r="C339" s="30" t="s">
        <v>216</v>
      </c>
      <c r="D339" s="1"/>
      <c r="E339" s="32" t="s">
        <v>78</v>
      </c>
      <c r="F339" s="1" t="s">
        <v>23</v>
      </c>
      <c r="G339" s="1"/>
      <c r="H339" s="1"/>
      <c r="I339" s="32" t="s">
        <v>94</v>
      </c>
      <c r="J339" s="1"/>
      <c r="K339" s="2">
        <v>45744</v>
      </c>
      <c r="L339" s="42" t="str">
        <f>HYPERLINK(SUBSTITUTE(Table2[[#This Row],[URL]],"help.chi.ac.uk/","help-live.chi.ac.uk/docs/"), SUBSTITUTE(Table2[[#This Row],[URL]],"help.chi.ac.uk/","help-live.chi.ac.uk/docs/"))</f>
        <v>https://help-live.chi.ac.uk/docs/sharing-video</v>
      </c>
    </row>
    <row r="340" spans="1:12" ht="14.25" hidden="1" customHeight="1">
      <c r="A340" s="4" t="s">
        <v>774</v>
      </c>
      <c r="B340" s="7" t="s">
        <v>775</v>
      </c>
      <c r="C340" s="30" t="s">
        <v>216</v>
      </c>
      <c r="D340" s="1"/>
      <c r="E340" s="32" t="s">
        <v>78</v>
      </c>
      <c r="F340" s="1" t="s">
        <v>23</v>
      </c>
      <c r="G340" s="1"/>
      <c r="H340" s="1"/>
      <c r="I340" s="32" t="s">
        <v>94</v>
      </c>
      <c r="J340" s="1"/>
      <c r="K340" s="2">
        <v>45037</v>
      </c>
      <c r="L340" s="42" t="str">
        <f>HYPERLINK(SUBSTITUTE(Table2[[#This Row],[URL]],"help.chi.ac.uk/","help-live.chi.ac.uk/docs/"), SUBSTITUTE(Table2[[#This Row],[URL]],"help.chi.ac.uk/","help-live.chi.ac.uk/docs/"))</f>
        <v>https://help-live.chi.ac.uk/docs/stream-how-guides</v>
      </c>
    </row>
    <row r="341" spans="1:12" ht="14.25" hidden="1" customHeight="1">
      <c r="A341" s="4" t="s">
        <v>776</v>
      </c>
      <c r="B341" s="7" t="s">
        <v>777</v>
      </c>
      <c r="C341" s="30" t="s">
        <v>216</v>
      </c>
      <c r="D341" s="1"/>
      <c r="E341" s="32" t="s">
        <v>78</v>
      </c>
      <c r="F341" s="1" t="s">
        <v>23</v>
      </c>
      <c r="G341" s="1"/>
      <c r="H341" s="1"/>
      <c r="I341" s="32" t="s">
        <v>94</v>
      </c>
      <c r="J341" s="1"/>
      <c r="K341" s="2">
        <v>45474</v>
      </c>
      <c r="L341" s="42" t="str">
        <f>HYPERLINK(SUBSTITUTE(Table2[[#This Row],[URL]],"help.chi.ac.uk/","help-live.chi.ac.uk/docs/"), SUBSTITUTE(Table2[[#This Row],[URL]],"help.chi.ac.uk/","help-live.chi.ac.uk/docs/"))</f>
        <v>https://help-live.chi.ac.uk/docs/videomultimedia-assignments</v>
      </c>
    </row>
    <row r="342" spans="1:12" ht="14.25" hidden="1" customHeight="1">
      <c r="A342" s="4" t="s">
        <v>778</v>
      </c>
      <c r="B342" s="7" t="s">
        <v>779</v>
      </c>
      <c r="C342" s="1" t="s">
        <v>63</v>
      </c>
      <c r="D342" s="1"/>
      <c r="E342" s="32" t="s">
        <v>58</v>
      </c>
      <c r="F342" s="1" t="s">
        <v>21</v>
      </c>
      <c r="G342" s="32"/>
      <c r="H342" s="1"/>
      <c r="I342" s="32" t="s">
        <v>110</v>
      </c>
      <c r="J342" s="1" t="s">
        <v>95</v>
      </c>
      <c r="K342" s="2">
        <v>45131</v>
      </c>
      <c r="L342" s="42" t="str">
        <f>HYPERLINK(SUBSTITUTE(Table2[[#This Row],[URL]],"help.chi.ac.uk/","help-live.chi.ac.uk/docs/"), SUBSTITUTE(Table2[[#This Row],[URL]],"help.chi.ac.uk/","help-live.chi.ac.uk/docs/"))</f>
        <v>https://help-live.chi.ac.uk/docs/accessing-your-modules-through-my-pages-moodle</v>
      </c>
    </row>
    <row r="343" spans="1:12" ht="14.25" hidden="1" customHeight="1">
      <c r="A343" s="4" t="s">
        <v>780</v>
      </c>
      <c r="B343" s="7" t="s">
        <v>781</v>
      </c>
      <c r="C343" s="1" t="s">
        <v>63</v>
      </c>
      <c r="D343" s="1"/>
      <c r="E343" s="32" t="s">
        <v>78</v>
      </c>
      <c r="F343" s="1" t="s">
        <v>21</v>
      </c>
      <c r="G343" s="1"/>
      <c r="H343" s="1"/>
      <c r="I343" s="32" t="s">
        <v>94</v>
      </c>
      <c r="J343" s="1" t="s">
        <v>95</v>
      </c>
      <c r="K343" s="2">
        <v>45135</v>
      </c>
      <c r="L343" s="42" t="str">
        <f>HYPERLINK(SUBSTITUTE(Table2[[#This Row],[URL]],"help.chi.ac.uk/","help-live.chi.ac.uk/docs/"), SUBSTITUTE(Table2[[#This Row],[URL]],"help.chi.ac.uk/","help-live.chi.ac.uk/docs/"))</f>
        <v>https://help-live.chi.ac.uk/docs/creating-accessible-content-moodle</v>
      </c>
    </row>
    <row r="344" spans="1:12" ht="14.25" hidden="1" customHeight="1">
      <c r="A344" s="4" t="s">
        <v>782</v>
      </c>
      <c r="B344" s="7" t="s">
        <v>783</v>
      </c>
      <c r="C344" s="1" t="s">
        <v>63</v>
      </c>
      <c r="D344" s="1" t="s">
        <v>57</v>
      </c>
      <c r="E344" s="32" t="s">
        <v>58</v>
      </c>
      <c r="F344" s="1" t="s">
        <v>21</v>
      </c>
      <c r="G344" s="1"/>
      <c r="H344" s="1"/>
      <c r="I344" s="32" t="s">
        <v>110</v>
      </c>
      <c r="J344" s="1" t="s">
        <v>95</v>
      </c>
      <c r="K344" s="2">
        <v>45265</v>
      </c>
      <c r="L344" s="42" t="str">
        <f>HYPERLINK(SUBSTITUTE(Table2[[#This Row],[URL]],"help.chi.ac.uk/","help-live.chi.ac.uk/docs/"), SUBSTITUTE(Table2[[#This Row],[URL]],"help.chi.ac.uk/","help-live.chi.ac.uk/docs/"))</f>
        <v>https://help-live.chi.ac.uk/docs/how-edit-your-moodle-profile</v>
      </c>
    </row>
    <row r="345" spans="1:12" ht="14.25" hidden="1" customHeight="1">
      <c r="A345" s="4" t="s">
        <v>784</v>
      </c>
      <c r="B345" s="7" t="s">
        <v>785</v>
      </c>
      <c r="C345" s="1" t="s">
        <v>63</v>
      </c>
      <c r="D345" s="1" t="s">
        <v>57</v>
      </c>
      <c r="E345" s="32" t="s">
        <v>58</v>
      </c>
      <c r="F345" s="1" t="s">
        <v>21</v>
      </c>
      <c r="G345" s="1" t="s">
        <v>1</v>
      </c>
      <c r="H345" s="1"/>
      <c r="I345" s="32" t="s">
        <v>110</v>
      </c>
      <c r="J345" s="1" t="s">
        <v>95</v>
      </c>
      <c r="K345" s="2">
        <v>45327</v>
      </c>
      <c r="L345" s="42" t="str">
        <f>HYPERLINK(SUBSTITUTE(Table2[[#This Row],[URL]],"help.chi.ac.uk/","help-live.chi.ac.uk/docs/"), SUBSTITUTE(Table2[[#This Row],[URL]],"help.chi.ac.uk/","help-live.chi.ac.uk/docs/"))</f>
        <v>https://help-live.chi.ac.uk/docs/moodle-accessibility-tool</v>
      </c>
    </row>
    <row r="346" spans="1:12" ht="14.25" hidden="1" customHeight="1">
      <c r="A346" s="4" t="s">
        <v>786</v>
      </c>
      <c r="B346" s="7" t="s">
        <v>787</v>
      </c>
      <c r="C346" s="1" t="s">
        <v>56</v>
      </c>
      <c r="D346" s="1" t="s">
        <v>57</v>
      </c>
      <c r="E346" s="32" t="s">
        <v>58</v>
      </c>
      <c r="F346" s="1" t="s">
        <v>21</v>
      </c>
      <c r="G346" s="1"/>
      <c r="H346" s="1"/>
      <c r="I346" s="32" t="s">
        <v>658</v>
      </c>
      <c r="J346" s="1" t="s">
        <v>95</v>
      </c>
      <c r="K346" s="2">
        <v>45201</v>
      </c>
      <c r="L346" s="42" t="str">
        <f>HYPERLINK(SUBSTITUTE(Table2[[#This Row],[URL]],"help.chi.ac.uk/","help-live.chi.ac.uk/docs/"), SUBSTITUTE(Table2[[#This Row],[URL]],"help.chi.ac.uk/","help-live.chi.ac.uk/docs/"))</f>
        <v>https://help-live.chi.ac.uk/docs/moodle-guidance-notetakers</v>
      </c>
    </row>
    <row r="347" spans="1:12" ht="14.25" hidden="1" customHeight="1">
      <c r="A347" s="4" t="s">
        <v>788</v>
      </c>
      <c r="B347" s="7" t="s">
        <v>789</v>
      </c>
      <c r="C347" s="1" t="s">
        <v>63</v>
      </c>
      <c r="D347" s="1"/>
      <c r="E347" s="32" t="s">
        <v>58</v>
      </c>
      <c r="F347" s="1" t="s">
        <v>21</v>
      </c>
      <c r="G347" s="1"/>
      <c r="H347" s="1"/>
      <c r="I347" s="32" t="s">
        <v>110</v>
      </c>
      <c r="J347" s="1" t="s">
        <v>95</v>
      </c>
      <c r="K347" s="2">
        <v>45131</v>
      </c>
      <c r="L347" s="42" t="str">
        <f>HYPERLINK(SUBSTITUTE(Table2[[#This Row],[URL]],"help.chi.ac.uk/","help-live.chi.ac.uk/docs/"), SUBSTITUTE(Table2[[#This Row],[URL]],"help.chi.ac.uk/","help-live.chi.ac.uk/docs/"))</f>
        <v>https://help-live.chi.ac.uk/docs/moodle-overview-students</v>
      </c>
    </row>
    <row r="348" spans="1:12" ht="14.25" hidden="1" customHeight="1">
      <c r="A348" s="4" t="s">
        <v>790</v>
      </c>
      <c r="B348" s="7" t="s">
        <v>791</v>
      </c>
      <c r="C348" s="1" t="s">
        <v>63</v>
      </c>
      <c r="D348" s="1"/>
      <c r="E348" s="32" t="s">
        <v>78</v>
      </c>
      <c r="F348" s="1" t="s">
        <v>21</v>
      </c>
      <c r="G348" s="1"/>
      <c r="H348" s="1"/>
      <c r="I348" s="32" t="s">
        <v>94</v>
      </c>
      <c r="J348" s="1" t="s">
        <v>95</v>
      </c>
      <c r="K348" s="2">
        <v>45579</v>
      </c>
      <c r="L348" s="42" t="str">
        <f>HYPERLINK(SUBSTITUTE(Table2[[#This Row],[URL]],"help.chi.ac.uk/","help-live.chi.ac.uk/docs/"), SUBSTITUTE(Table2[[#This Row],[URL]],"help.chi.ac.uk/","help-live.chi.ac.uk/docs/"))</f>
        <v>https://help-live.chi.ac.uk/docs/EMA</v>
      </c>
    </row>
    <row r="349" spans="1:12" ht="14.25" hidden="1" customHeight="1">
      <c r="A349" s="4" t="s">
        <v>792</v>
      </c>
      <c r="B349" s="7" t="s">
        <v>793</v>
      </c>
      <c r="C349" s="1" t="s">
        <v>63</v>
      </c>
      <c r="D349" s="1" t="s">
        <v>57</v>
      </c>
      <c r="E349" s="32" t="s">
        <v>58</v>
      </c>
      <c r="F349" s="1" t="s">
        <v>21</v>
      </c>
      <c r="G349" s="1"/>
      <c r="H349" s="1"/>
      <c r="I349" s="32" t="s">
        <v>94</v>
      </c>
      <c r="J349" s="1" t="s">
        <v>95</v>
      </c>
      <c r="K349" s="2">
        <v>45516</v>
      </c>
      <c r="L349" s="42" t="str">
        <f>HYPERLINK(SUBSTITUTE(Table2[[#This Row],[URL]],"help.chi.ac.uk/","help-live.chi.ac.uk/docs/"), SUBSTITUTE(Table2[[#This Row],[URL]],"help.chi.ac.uk/","help-live.chi.ac.uk/docs/"))</f>
        <v>https://help-live.chi.ac.uk/docs/orphaned-sections-moodle</v>
      </c>
    </row>
    <row r="350" spans="1:12" ht="14.25" hidden="1" customHeight="1">
      <c r="A350" s="4" t="s">
        <v>794</v>
      </c>
      <c r="B350" s="7" t="s">
        <v>795</v>
      </c>
      <c r="C350" s="1" t="s">
        <v>63</v>
      </c>
      <c r="D350" s="1"/>
      <c r="E350" s="32" t="s">
        <v>58</v>
      </c>
      <c r="F350" s="1" t="s">
        <v>21</v>
      </c>
      <c r="G350" s="1"/>
      <c r="H350" s="1"/>
      <c r="I350" s="32" t="s">
        <v>110</v>
      </c>
      <c r="J350" s="1" t="s">
        <v>95</v>
      </c>
      <c r="K350" s="2">
        <v>44664</v>
      </c>
      <c r="L350" s="42" t="str">
        <f>HYPERLINK(SUBSTITUTE(Table2[[#This Row],[URL]],"help.chi.ac.uk/","help-live.chi.ac.uk/docs/"), SUBSTITUTE(Table2[[#This Row],[URL]],"help.chi.ac.uk/","help-live.chi.ac.uk/docs/"))</f>
        <v>https://help-live.chi.ac.uk/docs/sending-university-wide-emails-moodle</v>
      </c>
    </row>
    <row r="351" spans="1:12" ht="14.25" hidden="1" customHeight="1">
      <c r="A351" s="4" t="s">
        <v>796</v>
      </c>
      <c r="B351" s="7" t="s">
        <v>797</v>
      </c>
      <c r="C351" s="1" t="s">
        <v>63</v>
      </c>
      <c r="D351" s="1"/>
      <c r="E351" s="32" t="s">
        <v>78</v>
      </c>
      <c r="F351" s="1" t="s">
        <v>21</v>
      </c>
      <c r="G351" s="1"/>
      <c r="H351" s="1"/>
      <c r="I351" s="32" t="s">
        <v>110</v>
      </c>
      <c r="J351" s="1" t="s">
        <v>95</v>
      </c>
      <c r="K351" s="2">
        <v>45595</v>
      </c>
      <c r="L351" s="42" t="str">
        <f>HYPERLINK(SUBSTITUTE(Table2[[#This Row],[URL]],"help.chi.ac.uk/","help-live.chi.ac.uk/docs/"), SUBSTITUTE(Table2[[#This Row],[URL]],"help.chi.ac.uk/","help-live.chi.ac.uk/docs/"))</f>
        <v>https://help-live.chi.ac.uk/docs/start-semester-checklist-moodle</v>
      </c>
    </row>
    <row r="352" spans="1:12" ht="14.25" hidden="1" customHeight="1">
      <c r="A352" s="4" t="s">
        <v>798</v>
      </c>
      <c r="B352" s="7" t="s">
        <v>799</v>
      </c>
      <c r="C352" s="1" t="s">
        <v>63</v>
      </c>
      <c r="D352" s="1"/>
      <c r="E352" s="1" t="s">
        <v>58</v>
      </c>
      <c r="F352" s="1" t="s">
        <v>21</v>
      </c>
      <c r="G352" s="1"/>
      <c r="H352" s="1"/>
      <c r="I352" s="1" t="s">
        <v>87</v>
      </c>
      <c r="J352" s="1" t="s">
        <v>95</v>
      </c>
      <c r="K352" s="2">
        <v>45175</v>
      </c>
      <c r="L352" s="42" t="str">
        <f>HYPERLINK(SUBSTITUTE(Table2[[#This Row],[URL]],"help.chi.ac.uk/","help-live.chi.ac.uk/docs/"), SUBSTITUTE(Table2[[#This Row],[URL]],"help.chi.ac.uk/","help-live.chi.ac.uk/docs/"))</f>
        <v>https://help-live.chi.ac.uk/docs/submitting-assignment-moodle</v>
      </c>
    </row>
    <row r="353" spans="1:12" ht="14.25" hidden="1" customHeight="1">
      <c r="A353" s="4" t="s">
        <v>800</v>
      </c>
      <c r="B353" s="7" t="s">
        <v>801</v>
      </c>
      <c r="C353" s="30" t="s">
        <v>216</v>
      </c>
      <c r="D353" s="1"/>
      <c r="E353" s="32" t="s">
        <v>58</v>
      </c>
      <c r="F353" s="1" t="s">
        <v>22</v>
      </c>
      <c r="G353" s="1"/>
      <c r="H353" s="1"/>
      <c r="I353" s="32" t="s">
        <v>110</v>
      </c>
      <c r="J353" s="1"/>
      <c r="K353" s="2">
        <v>45124</v>
      </c>
      <c r="L353" s="42" t="str">
        <f>HYPERLINK(SUBSTITUTE(Table2[[#This Row],[URL]],"help.chi.ac.uk/","help-live.chi.ac.uk/docs/"), SUBSTITUTE(Table2[[#This Row],[URL]],"help.chi.ac.uk/","help-live.chi.ac.uk/docs/"))</f>
        <v>https://help-live.chi.ac.uk/docs/add-and-move-topics</v>
      </c>
    </row>
    <row r="354" spans="1:12" ht="14.25" hidden="1" customHeight="1">
      <c r="A354" s="4" t="s">
        <v>802</v>
      </c>
      <c r="B354" s="7" t="s">
        <v>803</v>
      </c>
      <c r="C354" s="30" t="s">
        <v>216</v>
      </c>
      <c r="D354" s="1"/>
      <c r="E354" s="32" t="s">
        <v>58</v>
      </c>
      <c r="F354" s="1" t="s">
        <v>22</v>
      </c>
      <c r="G354" s="32"/>
      <c r="H354" s="1"/>
      <c r="I354" s="32" t="s">
        <v>110</v>
      </c>
      <c r="J354" s="1"/>
      <c r="K354" s="2">
        <v>45125</v>
      </c>
      <c r="L354" s="42" t="str">
        <f>HYPERLINK(SUBSTITUTE(Table2[[#This Row],[URL]],"help.chi.ac.uk/","help-live.chi.ac.uk/docs/"), SUBSTITUTE(Table2[[#This Row],[URL]],"help.chi.ac.uk/","help-live.chi.ac.uk/docs/"))</f>
        <v>https://help-live.chi.ac.uk/docs/adding-block-module-page</v>
      </c>
    </row>
    <row r="355" spans="1:12" ht="14.25" hidden="1" customHeight="1">
      <c r="A355" s="4" t="s">
        <v>804</v>
      </c>
      <c r="B355" s="7" t="s">
        <v>805</v>
      </c>
      <c r="C355" s="30" t="s">
        <v>216</v>
      </c>
      <c r="D355" s="1"/>
      <c r="E355" s="32" t="s">
        <v>58</v>
      </c>
      <c r="F355" s="1" t="s">
        <v>22</v>
      </c>
      <c r="G355" s="32"/>
      <c r="H355" s="1"/>
      <c r="I355" s="32" t="s">
        <v>110</v>
      </c>
      <c r="J355" s="1"/>
      <c r="K355" s="2">
        <v>45124</v>
      </c>
      <c r="L355" s="42" t="str">
        <f>HYPERLINK(SUBSTITUTE(Table2[[#This Row],[URL]],"help.chi.ac.uk/","help-live.chi.ac.uk/docs/"), SUBSTITUTE(Table2[[#This Row],[URL]],"help.chi.ac.uk/","help-live.chi.ac.uk/docs/"))</f>
        <v>https://help-live.chi.ac.uk/docs/adding-images-moodle</v>
      </c>
    </row>
    <row r="356" spans="1:12" ht="14.25" hidden="1" customHeight="1">
      <c r="A356" s="4" t="s">
        <v>806</v>
      </c>
      <c r="B356" s="7" t="s">
        <v>807</v>
      </c>
      <c r="C356" s="30" t="s">
        <v>216</v>
      </c>
      <c r="D356" s="1" t="s">
        <v>57</v>
      </c>
      <c r="E356" s="32" t="s">
        <v>58</v>
      </c>
      <c r="F356" s="1" t="s">
        <v>22</v>
      </c>
      <c r="G356" s="32"/>
      <c r="H356" s="1"/>
      <c r="I356" s="32" t="s">
        <v>110</v>
      </c>
      <c r="J356" s="1"/>
      <c r="K356" s="2">
        <v>45169</v>
      </c>
      <c r="L356" s="42" t="str">
        <f>HYPERLINK(SUBSTITUTE(Table2[[#This Row],[URL]],"help.chi.ac.uk/","help-live.chi.ac.uk/docs/"), SUBSTITUTE(Table2[[#This Row],[URL]],"help.chi.ac.uk/","help-live.chi.ac.uk/docs/"))</f>
        <v>https://help-live.chi.ac.uk/docs/basic-editing-moodle</v>
      </c>
    </row>
    <row r="357" spans="1:12" ht="14.25" hidden="1" customHeight="1">
      <c r="A357" s="4" t="s">
        <v>808</v>
      </c>
      <c r="B357" s="7" t="s">
        <v>809</v>
      </c>
      <c r="C357" s="30" t="s">
        <v>216</v>
      </c>
      <c r="D357" s="1"/>
      <c r="E357" s="32" t="s">
        <v>58</v>
      </c>
      <c r="F357" s="1" t="s">
        <v>22</v>
      </c>
      <c r="G357" s="1"/>
      <c r="H357" s="1"/>
      <c r="I357" s="32" t="s">
        <v>110</v>
      </c>
      <c r="J357" s="1"/>
      <c r="K357" s="2">
        <v>44700</v>
      </c>
      <c r="L357" s="42" t="str">
        <f>HYPERLINK(SUBSTITUTE(Table2[[#This Row],[URL]],"help.chi.ac.uk/","help-live.chi.ac.uk/docs/"), SUBSTITUTE(Table2[[#This Row],[URL]],"help.chi.ac.uk/","help-live.chi.ac.uk/docs/"))</f>
        <v>https://help-live.chi.ac.uk/docs/creating-button-moodle</v>
      </c>
    </row>
    <row r="358" spans="1:12" ht="14.25" hidden="1" customHeight="1">
      <c r="A358" s="4" t="s">
        <v>810</v>
      </c>
      <c r="B358" s="7" t="s">
        <v>811</v>
      </c>
      <c r="C358" s="30" t="s">
        <v>216</v>
      </c>
      <c r="D358" s="1"/>
      <c r="E358" s="32" t="s">
        <v>58</v>
      </c>
      <c r="F358" s="1" t="s">
        <v>22</v>
      </c>
      <c r="G358" s="10"/>
      <c r="H358" s="1"/>
      <c r="I358" s="32" t="s">
        <v>110</v>
      </c>
      <c r="J358" s="1"/>
      <c r="K358" s="2">
        <v>45124</v>
      </c>
      <c r="L358" s="42" t="str">
        <f>HYPERLINK(SUBSTITUTE(Table2[[#This Row],[URL]],"help.chi.ac.uk/","help-live.chi.ac.uk/docs/"), SUBSTITUTE(Table2[[#This Row],[URL]],"help.chi.ac.uk/","help-live.chi.ac.uk/docs/"))</f>
        <v>https://help-live.chi.ac.uk/docs/emailing-moodle</v>
      </c>
    </row>
    <row r="359" spans="1:12" ht="14.25" hidden="1" customHeight="1">
      <c r="A359" s="4" t="s">
        <v>812</v>
      </c>
      <c r="B359" s="7" t="s">
        <v>813</v>
      </c>
      <c r="C359" s="30" t="s">
        <v>216</v>
      </c>
      <c r="D359" s="1" t="s">
        <v>57</v>
      </c>
      <c r="E359" s="32" t="s">
        <v>58</v>
      </c>
      <c r="F359" s="1" t="s">
        <v>22</v>
      </c>
      <c r="G359" s="1"/>
      <c r="H359" s="1"/>
      <c r="I359" s="32" t="s">
        <v>110</v>
      </c>
      <c r="J359" s="1"/>
      <c r="K359" s="2">
        <v>44784</v>
      </c>
      <c r="L359" s="42" t="str">
        <f>HYPERLINK(SUBSTITUTE(Table2[[#This Row],[URL]],"help.chi.ac.uk/","help-live.chi.ac.uk/docs/"), SUBSTITUTE(Table2[[#This Row],[URL]],"help.chi.ac.uk/","help-live.chi.ac.uk/docs/"))</f>
        <v>https://help-live.chi.ac.uk/docs/forums-moodle</v>
      </c>
    </row>
    <row r="360" spans="1:12" ht="14.25" hidden="1" customHeight="1">
      <c r="A360" s="4" t="s">
        <v>814</v>
      </c>
      <c r="B360" s="7" t="s">
        <v>815</v>
      </c>
      <c r="C360" s="30" t="s">
        <v>216</v>
      </c>
      <c r="D360" s="1" t="s">
        <v>57</v>
      </c>
      <c r="E360" s="32" t="s">
        <v>58</v>
      </c>
      <c r="F360" s="1" t="s">
        <v>22</v>
      </c>
      <c r="G360" s="1"/>
      <c r="H360" s="1"/>
      <c r="I360" s="32" t="s">
        <v>110</v>
      </c>
      <c r="J360" s="1"/>
      <c r="K360" s="2">
        <v>45261</v>
      </c>
      <c r="L360" s="42" t="str">
        <f>HYPERLINK(SUBSTITUTE(Table2[[#This Row],[URL]],"help.chi.ac.uk/","help-live.chi.ac.uk/docs/"), SUBSTITUTE(Table2[[#This Row],[URL]],"help.chi.ac.uk/","help-live.chi.ac.uk/docs/"))</f>
        <v>https://help-live.chi.ac.uk/docs/groups-moodle</v>
      </c>
    </row>
    <row r="361" spans="1:12" ht="14.25" hidden="1" customHeight="1">
      <c r="A361" s="4" t="s">
        <v>816</v>
      </c>
      <c r="B361" s="7" t="s">
        <v>817</v>
      </c>
      <c r="C361" s="30" t="s">
        <v>216</v>
      </c>
      <c r="D361" s="1"/>
      <c r="E361" s="32" t="s">
        <v>58</v>
      </c>
      <c r="F361" s="1" t="s">
        <v>22</v>
      </c>
      <c r="G361" s="1"/>
      <c r="H361" s="1"/>
      <c r="I361" s="32" t="s">
        <v>818</v>
      </c>
      <c r="J361" s="1"/>
      <c r="K361" s="2">
        <v>44168</v>
      </c>
      <c r="L361" s="42" t="str">
        <f>HYPERLINK(SUBSTITUTE(Table2[[#This Row],[URL]],"help.chi.ac.uk/","help-live.chi.ac.uk/docs/"), SUBSTITUTE(Table2[[#This Row],[URL]],"help.chi.ac.uk/","help-live.chi.ac.uk/docs/"))</f>
        <v>https://help-live.chi.ac.uk/docs/h5p-content-moodle-advanced-users</v>
      </c>
    </row>
    <row r="362" spans="1:12" ht="14.25" hidden="1" customHeight="1">
      <c r="A362" s="4" t="s">
        <v>819</v>
      </c>
      <c r="B362" s="7" t="s">
        <v>820</v>
      </c>
      <c r="C362" s="30" t="s">
        <v>216</v>
      </c>
      <c r="D362" s="1"/>
      <c r="E362" s="32" t="s">
        <v>58</v>
      </c>
      <c r="F362" s="1" t="s">
        <v>22</v>
      </c>
      <c r="G362" s="1"/>
      <c r="H362" s="1"/>
      <c r="I362" s="32" t="s">
        <v>110</v>
      </c>
      <c r="J362" s="1"/>
      <c r="K362" s="2">
        <v>45131</v>
      </c>
      <c r="L362" s="42" t="str">
        <f>HYPERLINK(SUBSTITUTE(Table2[[#This Row],[URL]],"help.chi.ac.uk/","help-live.chi.ac.uk/docs/"), SUBSTITUTE(Table2[[#This Row],[URL]],"help.chi.ac.uk/","help-live.chi.ac.uk/docs/"))</f>
        <v>https://help-live.chi.ac.uk/docs/importing-content-other-moodle-pages</v>
      </c>
    </row>
    <row r="363" spans="1:12" ht="14.25" hidden="1" customHeight="1">
      <c r="A363" s="4" t="s">
        <v>821</v>
      </c>
      <c r="B363" s="7" t="s">
        <v>822</v>
      </c>
      <c r="C363" s="30" t="s">
        <v>216</v>
      </c>
      <c r="D363" s="1"/>
      <c r="E363" s="32" t="s">
        <v>58</v>
      </c>
      <c r="F363" s="1" t="s">
        <v>22</v>
      </c>
      <c r="G363" s="1"/>
      <c r="H363" s="1"/>
      <c r="I363" s="32" t="s">
        <v>110</v>
      </c>
      <c r="J363" s="1"/>
      <c r="K363" s="2">
        <v>45736</v>
      </c>
      <c r="L363" s="42" t="str">
        <f>HYPERLINK(SUBSTITUTE(Table2[[#This Row],[URL]],"help.chi.ac.uk/","help-live.chi.ac.uk/docs/"), SUBSTITUTE(Table2[[#This Row],[URL]],"help.chi.ac.uk/","help-live.chi.ac.uk/docs/"))</f>
        <v>https://help-live.chi.ac.uk/docs/moodle-activities-and-resources</v>
      </c>
    </row>
    <row r="364" spans="1:12" ht="14.25" hidden="1" customHeight="1">
      <c r="A364" s="4" t="s">
        <v>823</v>
      </c>
      <c r="B364" s="7" t="s">
        <v>824</v>
      </c>
      <c r="C364" s="30" t="s">
        <v>216</v>
      </c>
      <c r="D364" s="1"/>
      <c r="E364" s="32" t="s">
        <v>58</v>
      </c>
      <c r="F364" s="1" t="s">
        <v>22</v>
      </c>
      <c r="G364" s="1"/>
      <c r="H364" s="1"/>
      <c r="I364" s="32" t="s">
        <v>110</v>
      </c>
      <c r="J364" s="1"/>
      <c r="K364" s="2">
        <v>45474</v>
      </c>
      <c r="L364" s="42" t="str">
        <f>HYPERLINK(SUBSTITUTE(Table2[[#This Row],[URL]],"help.chi.ac.uk/","help-live.chi.ac.uk/docs/"), SUBSTITUTE(Table2[[#This Row],[URL]],"help.chi.ac.uk/","help-live.chi.ac.uk/docs/"))</f>
        <v>https://help-live.chi.ac.uk/docs/moodle-minimum-requirements</v>
      </c>
    </row>
    <row r="365" spans="1:12" ht="14.25" hidden="1" customHeight="1">
      <c r="A365" s="4" t="s">
        <v>825</v>
      </c>
      <c r="B365" s="7" t="s">
        <v>22</v>
      </c>
      <c r="C365" s="30" t="s">
        <v>216</v>
      </c>
      <c r="D365" s="1"/>
      <c r="E365" s="32" t="s">
        <v>58</v>
      </c>
      <c r="F365" s="1" t="s">
        <v>22</v>
      </c>
      <c r="G365" s="1"/>
      <c r="H365" s="1"/>
      <c r="I365" s="32" t="s">
        <v>110</v>
      </c>
      <c r="J365" s="1"/>
      <c r="K365" s="2">
        <v>45516</v>
      </c>
      <c r="L365" s="42" t="str">
        <f>HYPERLINK(SUBSTITUTE(Table2[[#This Row],[URL]],"help.chi.ac.uk/","help-live.chi.ac.uk/docs/"), SUBSTITUTE(Table2[[#This Row],[URL]],"help.chi.ac.uk/","help-live.chi.ac.uk/docs/"))</f>
        <v>https://help-live.chi.ac.uk/docs/moodle-overview-staff</v>
      </c>
    </row>
    <row r="366" spans="1:12" ht="14.25" hidden="1" customHeight="1">
      <c r="A366" s="4" t="s">
        <v>826</v>
      </c>
      <c r="B366" s="7" t="s">
        <v>827</v>
      </c>
      <c r="C366" s="30" t="s">
        <v>216</v>
      </c>
      <c r="D366" s="1"/>
      <c r="E366" s="32" t="s">
        <v>58</v>
      </c>
      <c r="F366" s="1" t="s">
        <v>22</v>
      </c>
      <c r="G366" s="1"/>
      <c r="H366" s="1"/>
      <c r="I366" s="32" t="s">
        <v>110</v>
      </c>
      <c r="J366" s="1"/>
      <c r="K366" s="2">
        <v>45124</v>
      </c>
      <c r="L366" s="42" t="str">
        <f>HYPERLINK(SUBSTITUTE(Table2[[#This Row],[URL]],"help.chi.ac.uk/","help-live.chi.ac.uk/docs/"), SUBSTITUTE(Table2[[#This Row],[URL]],"help.chi.ac.uk/","help-live.chi.ac.uk/docs/"))</f>
        <v>https://help-live.chi.ac.uk/docs/moodle-page-settings</v>
      </c>
    </row>
    <row r="367" spans="1:12" ht="14.25" hidden="1" customHeight="1">
      <c r="A367" s="4" t="s">
        <v>828</v>
      </c>
      <c r="B367" s="7" t="s">
        <v>829</v>
      </c>
      <c r="C367" s="30" t="s">
        <v>216</v>
      </c>
      <c r="D367" s="1"/>
      <c r="E367" s="32" t="s">
        <v>58</v>
      </c>
      <c r="F367" s="1" t="s">
        <v>22</v>
      </c>
      <c r="G367" s="1"/>
      <c r="H367" s="1"/>
      <c r="I367" s="32" t="s">
        <v>110</v>
      </c>
      <c r="J367" s="1"/>
      <c r="K367" s="2">
        <v>44700</v>
      </c>
      <c r="L367" s="42" t="str">
        <f>HYPERLINK(SUBSTITUTE(Table2[[#This Row],[URL]],"help.chi.ac.uk/","help-live.chi.ac.uk/docs/"), SUBSTITUTE(Table2[[#This Row],[URL]],"help.chi.ac.uk/","help-live.chi.ac.uk/docs/"))</f>
        <v>https://help-live.chi.ac.uk/docs/paste-plain-text-moodle</v>
      </c>
    </row>
    <row r="368" spans="1:12" ht="14.25" hidden="1" customHeight="1">
      <c r="A368" s="4" t="s">
        <v>830</v>
      </c>
      <c r="B368" s="7" t="s">
        <v>831</v>
      </c>
      <c r="C368" s="30" t="s">
        <v>216</v>
      </c>
      <c r="D368" s="1"/>
      <c r="E368" s="32" t="s">
        <v>58</v>
      </c>
      <c r="F368" s="1" t="s">
        <v>22</v>
      </c>
      <c r="G368" s="1"/>
      <c r="H368" s="1"/>
      <c r="I368" s="32" t="s">
        <v>110</v>
      </c>
      <c r="J368" s="1"/>
      <c r="K368" s="2">
        <v>45131</v>
      </c>
      <c r="L368" s="42" t="str">
        <f>HYPERLINK(SUBSTITUTE(Table2[[#This Row],[URL]],"help.chi.ac.uk/","help-live.chi.ac.uk/docs/"), SUBSTITUTE(Table2[[#This Row],[URL]],"help.chi.ac.uk/","help-live.chi.ac.uk/docs/"))</f>
        <v>https://help-live.chi.ac.uk/docs/restricting-access-resources-or-activities</v>
      </c>
    </row>
    <row r="369" spans="1:12" ht="14.25" hidden="1" customHeight="1">
      <c r="A369" s="4" t="s">
        <v>832</v>
      </c>
      <c r="B369" s="7" t="s">
        <v>833</v>
      </c>
      <c r="C369" s="30" t="s">
        <v>216</v>
      </c>
      <c r="D369" s="1"/>
      <c r="E369" s="32" t="s">
        <v>58</v>
      </c>
      <c r="F369" s="1" t="s">
        <v>22</v>
      </c>
      <c r="G369" s="1"/>
      <c r="H369" s="1"/>
      <c r="I369" s="32" t="s">
        <v>110</v>
      </c>
      <c r="J369" s="1"/>
      <c r="K369" s="2">
        <v>44210</v>
      </c>
      <c r="L369" s="42" t="str">
        <f>HYPERLINK(SUBSTITUTE(Table2[[#This Row],[URL]],"help.chi.ac.uk/","help-live.chi.ac.uk/docs/"), SUBSTITUTE(Table2[[#This Row],[URL]],"help.chi.ac.uk/","help-live.chi.ac.uk/docs/"))</f>
        <v>https://help-live.chi.ac.uk/docs/rollover-course-resource-lists-chireadinglists</v>
      </c>
    </row>
    <row r="370" spans="1:12" ht="14.25" hidden="1" customHeight="1">
      <c r="A370" s="4" t="s">
        <v>834</v>
      </c>
      <c r="B370" s="7" t="s">
        <v>835</v>
      </c>
      <c r="C370" s="30" t="s">
        <v>216</v>
      </c>
      <c r="D370" s="1"/>
      <c r="E370" s="32" t="s">
        <v>58</v>
      </c>
      <c r="F370" s="1" t="s">
        <v>22</v>
      </c>
      <c r="G370" s="1"/>
      <c r="H370" s="1"/>
      <c r="I370" s="32" t="s">
        <v>110</v>
      </c>
      <c r="J370" s="1"/>
      <c r="K370" s="2">
        <v>45131</v>
      </c>
      <c r="L370" s="42" t="str">
        <f>HYPERLINK(SUBSTITUTE(Table2[[#This Row],[URL]],"help.chi.ac.uk/","help-live.chi.ac.uk/docs/"), SUBSTITUTE(Table2[[#This Row],[URL]],"help.chi.ac.uk/","help-live.chi.ac.uk/docs/"))</f>
        <v>https://help-live.chi.ac.uk/docs/schedule-tutorials-moodle</v>
      </c>
    </row>
    <row r="371" spans="1:12" ht="14.25" hidden="1" customHeight="1">
      <c r="A371" s="4" t="s">
        <v>836</v>
      </c>
      <c r="B371" s="7" t="s">
        <v>837</v>
      </c>
      <c r="C371" s="30" t="s">
        <v>216</v>
      </c>
      <c r="D371" s="1"/>
      <c r="E371" s="32" t="s">
        <v>58</v>
      </c>
      <c r="F371" s="1" t="s">
        <v>22</v>
      </c>
      <c r="G371" s="1"/>
      <c r="H371" s="1"/>
      <c r="I371" s="32" t="s">
        <v>110</v>
      </c>
      <c r="J371" s="1"/>
      <c r="K371" s="2">
        <v>45125</v>
      </c>
      <c r="L371" s="42" t="str">
        <f>HYPERLINK(SUBSTITUTE(Table2[[#This Row],[URL]],"help.chi.ac.uk/","help-live.chi.ac.uk/docs/"), SUBSTITUTE(Table2[[#This Row],[URL]],"help.chi.ac.uk/","help-live.chi.ac.uk/docs/"))</f>
        <v>https://help-live.chi.ac.uk/docs/set-grid-format-your-moodle-page</v>
      </c>
    </row>
    <row r="372" spans="1:12" ht="14.25" hidden="1" customHeight="1">
      <c r="A372" s="4" t="s">
        <v>838</v>
      </c>
      <c r="B372" s="7" t="s">
        <v>839</v>
      </c>
      <c r="C372" s="30" t="s">
        <v>216</v>
      </c>
      <c r="D372" s="1"/>
      <c r="E372" s="32" t="s">
        <v>58</v>
      </c>
      <c r="F372" s="1" t="s">
        <v>22</v>
      </c>
      <c r="G372" s="1"/>
      <c r="H372" s="1"/>
      <c r="I372" s="32" t="s">
        <v>110</v>
      </c>
      <c r="J372" s="1"/>
      <c r="K372" s="2">
        <v>45128</v>
      </c>
      <c r="L372" s="42" t="str">
        <f>HYPERLINK(SUBSTITUTE(Table2[[#This Row],[URL]],"help.chi.ac.uk/","help-live.chi.ac.uk/docs/"), SUBSTITUTE(Table2[[#This Row],[URL]],"help.chi.ac.uk/","help-live.chi.ac.uk/docs/"))</f>
        <v>https://help-live.chi.ac.uk/docs/set-assignment-moodle</v>
      </c>
    </row>
    <row r="373" spans="1:12" ht="14.25" hidden="1" customHeight="1">
      <c r="A373" s="4" t="s">
        <v>840</v>
      </c>
      <c r="B373" s="7" t="s">
        <v>841</v>
      </c>
      <c r="C373" s="30" t="s">
        <v>216</v>
      </c>
      <c r="D373" s="1"/>
      <c r="E373" s="32" t="s">
        <v>58</v>
      </c>
      <c r="F373" s="1" t="s">
        <v>22</v>
      </c>
      <c r="G373" s="1"/>
      <c r="H373" s="1"/>
      <c r="I373" s="32" t="s">
        <v>110</v>
      </c>
      <c r="J373" s="1"/>
      <c r="K373" s="2">
        <v>45516</v>
      </c>
      <c r="L373" s="42" t="str">
        <f>HYPERLINK(SUBSTITUTE(Table2[[#This Row],[URL]],"help.chi.ac.uk/","help-live.chi.ac.uk/docs/"), SUBSTITUTE(Table2[[#This Row],[URL]],"help.chi.ac.uk/","help-live.chi.ac.uk/docs/"))</f>
        <v>https://help-live.chi.ac.uk/docs/stealth-activities-and-resources</v>
      </c>
    </row>
    <row r="374" spans="1:12" ht="14.25" hidden="1" customHeight="1">
      <c r="A374" s="4" t="s">
        <v>842</v>
      </c>
      <c r="B374" s="7" t="s">
        <v>843</v>
      </c>
      <c r="C374" s="30" t="s">
        <v>216</v>
      </c>
      <c r="D374" s="1" t="s">
        <v>57</v>
      </c>
      <c r="E374" s="32" t="s">
        <v>58</v>
      </c>
      <c r="F374" s="1" t="s">
        <v>22</v>
      </c>
      <c r="G374" s="1"/>
      <c r="H374" s="1" t="s">
        <v>844</v>
      </c>
      <c r="I374" s="32" t="s">
        <v>110</v>
      </c>
      <c r="J374" s="1"/>
      <c r="K374" s="2">
        <v>45124</v>
      </c>
      <c r="L374" s="42" t="str">
        <f>HYPERLINK(SUBSTITUTE(Table2[[#This Row],[URL]],"help.chi.ac.uk/","help-live.chi.ac.uk/docs/"), SUBSTITUTE(Table2[[#This Row],[URL]],"help.chi.ac.uk/","help-live.chi.ac.uk/docs/"))</f>
        <v>https://help-live.chi.ac.uk/docs/draft-understanding-roles-moodle-0</v>
      </c>
    </row>
    <row r="375" spans="1:12" ht="14.25" hidden="1" customHeight="1">
      <c r="A375" s="4" t="s">
        <v>845</v>
      </c>
      <c r="B375" s="7" t="s">
        <v>846</v>
      </c>
      <c r="C375" s="30" t="s">
        <v>216</v>
      </c>
      <c r="D375" s="1"/>
      <c r="E375" s="1" t="s">
        <v>281</v>
      </c>
      <c r="F375" s="1" t="s">
        <v>25</v>
      </c>
      <c r="G375" s="1"/>
      <c r="H375" s="1" t="s">
        <v>308</v>
      </c>
      <c r="I375" s="1" t="s">
        <v>87</v>
      </c>
      <c r="J375" s="1"/>
      <c r="K375" s="2">
        <v>45222</v>
      </c>
      <c r="L375" s="42" t="str">
        <f>HYPERLINK(SUBSTITUTE(Table2[[#This Row],[URL]],"help.chi.ac.uk/","help-live.chi.ac.uk/docs/"), SUBSTITUTE(Table2[[#This Row],[URL]],"help.chi.ac.uk/","help-live.chi.ac.uk/docs/"))</f>
        <v>https://help-live.chi.ac.uk/docs/partner</v>
      </c>
    </row>
    <row r="376" spans="1:12" ht="14.25" hidden="1" customHeight="1">
      <c r="A376" s="4" t="s">
        <v>847</v>
      </c>
      <c r="B376" s="7" t="s">
        <v>4</v>
      </c>
      <c r="C376" s="30" t="s">
        <v>216</v>
      </c>
      <c r="D376" s="1"/>
      <c r="E376" s="1" t="s">
        <v>281</v>
      </c>
      <c r="F376" s="1" t="s">
        <v>25</v>
      </c>
      <c r="G376" s="1"/>
      <c r="H376" s="1"/>
      <c r="I376" s="1" t="s">
        <v>87</v>
      </c>
      <c r="J376" s="1"/>
      <c r="K376" s="2">
        <v>45663</v>
      </c>
      <c r="L376" s="42" t="str">
        <f>HYPERLINK(SUBSTITUTE(Table2[[#This Row],[URL]],"help.chi.ac.uk/","help-live.chi.ac.uk/docs/"), SUBSTITUTE(Table2[[#This Row],[URL]],"help.chi.ac.uk/","help-live.chi.ac.uk/docs/"))</f>
        <v>https://help-live.chi.ac.uk/docs/email</v>
      </c>
    </row>
    <row r="377" spans="1:12" ht="14.25" hidden="1" customHeight="1">
      <c r="A377" s="4" t="s">
        <v>848</v>
      </c>
      <c r="B377" s="7" t="s">
        <v>849</v>
      </c>
      <c r="C377" s="30" t="s">
        <v>216</v>
      </c>
      <c r="D377" s="1"/>
      <c r="E377" s="1" t="s">
        <v>281</v>
      </c>
      <c r="F377" s="1" t="s">
        <v>25</v>
      </c>
      <c r="G377" s="1"/>
      <c r="H377" s="1"/>
      <c r="I377" s="1" t="s">
        <v>87</v>
      </c>
      <c r="J377" s="1"/>
      <c r="K377" s="2">
        <v>45531</v>
      </c>
      <c r="L377" s="42" t="s">
        <v>850</v>
      </c>
    </row>
    <row r="378" spans="1:12" ht="14.25" hidden="1" customHeight="1">
      <c r="A378" s="4" t="s">
        <v>851</v>
      </c>
      <c r="B378" s="7" t="s">
        <v>852</v>
      </c>
      <c r="C378" s="30" t="s">
        <v>216</v>
      </c>
      <c r="D378" s="1"/>
      <c r="E378" s="1" t="s">
        <v>281</v>
      </c>
      <c r="F378" s="1" t="s">
        <v>25</v>
      </c>
      <c r="G378" s="1"/>
      <c r="H378" s="1"/>
      <c r="I378" s="1" t="s">
        <v>87</v>
      </c>
      <c r="J378" s="1"/>
      <c r="K378" s="2">
        <v>45533</v>
      </c>
      <c r="L378" s="42" t="s">
        <v>853</v>
      </c>
    </row>
    <row r="379" spans="1:12" ht="14.25" hidden="1" customHeight="1">
      <c r="A379" s="30" t="s">
        <v>854</v>
      </c>
      <c r="B379" s="7" t="s">
        <v>855</v>
      </c>
      <c r="C379" s="30" t="s">
        <v>216</v>
      </c>
      <c r="D379" s="1"/>
      <c r="E379" s="1" t="s">
        <v>281</v>
      </c>
      <c r="F379" s="1" t="s">
        <v>25</v>
      </c>
      <c r="G379" s="1"/>
      <c r="H379" s="1"/>
      <c r="I379" s="1" t="s">
        <v>87</v>
      </c>
      <c r="J379" s="1"/>
      <c r="K379" s="2">
        <v>45663</v>
      </c>
      <c r="L379" s="42" t="str">
        <f>HYPERLINK(SUBSTITUTE(Table2[[#This Row],[URL]],"help.chi.ac.uk/","help-live.chi.ac.uk/docs/"), SUBSTITUTE(Table2[[#This Row],[URL]],"help.chi.ac.uk/","help-live.chi.ac.uk/docs/"))</f>
        <v>https://help-live.chi.ac.uk/docs/log-chiview-partner-portal</v>
      </c>
    </row>
    <row r="380" spans="1:12" ht="14.25" hidden="1" customHeight="1">
      <c r="A380" s="4" t="s">
        <v>856</v>
      </c>
      <c r="B380" s="7" t="s">
        <v>857</v>
      </c>
      <c r="C380" s="30" t="s">
        <v>216</v>
      </c>
      <c r="D380" s="1"/>
      <c r="E380" s="1" t="s">
        <v>281</v>
      </c>
      <c r="F380" s="1" t="s">
        <v>25</v>
      </c>
      <c r="G380" s="1"/>
      <c r="H380" s="1" t="s">
        <v>858</v>
      </c>
      <c r="I380" s="1" t="s">
        <v>87</v>
      </c>
      <c r="J380" s="1"/>
      <c r="K380" s="2">
        <v>45540</v>
      </c>
      <c r="L380" s="42"/>
    </row>
    <row r="381" spans="1:12" ht="14.25" hidden="1" customHeight="1">
      <c r="A381" s="4" t="s">
        <v>859</v>
      </c>
      <c r="B381" s="7" t="s">
        <v>860</v>
      </c>
      <c r="C381" s="30" t="s">
        <v>216</v>
      </c>
      <c r="D381" s="1"/>
      <c r="E381" s="1" t="s">
        <v>281</v>
      </c>
      <c r="F381" s="1" t="s">
        <v>25</v>
      </c>
      <c r="G381" s="1"/>
      <c r="H381" s="1"/>
      <c r="I381" s="1" t="s">
        <v>87</v>
      </c>
      <c r="J381" s="1"/>
      <c r="K381" s="2">
        <v>45523</v>
      </c>
      <c r="L381" s="42" t="str">
        <f>HYPERLINK(SUBSTITUTE(Table2[[#This Row],[URL]],"help.chi.ac.uk/","help-live.chi.ac.uk/docs/"), SUBSTITUTE(Table2[[#This Row],[URL]],"help.chi.ac.uk/","help-live.chi.ac.uk/docs/"))</f>
        <v>https://help-live.chi.ac.uk/docs/moodle-0</v>
      </c>
    </row>
    <row r="382" spans="1:12" ht="14.25" hidden="1" customHeight="1">
      <c r="A382" s="4" t="s">
        <v>861</v>
      </c>
      <c r="B382" s="7" t="s">
        <v>862</v>
      </c>
      <c r="C382" s="30" t="s">
        <v>216</v>
      </c>
      <c r="D382" s="1"/>
      <c r="E382" s="32" t="s">
        <v>281</v>
      </c>
      <c r="F382" s="1" t="s">
        <v>25</v>
      </c>
      <c r="G382" s="1"/>
      <c r="H382" s="1" t="s">
        <v>858</v>
      </c>
      <c r="I382" s="32" t="s">
        <v>79</v>
      </c>
      <c r="J382" s="1"/>
      <c r="K382" s="2">
        <v>44999</v>
      </c>
      <c r="L382" s="42"/>
    </row>
    <row r="383" spans="1:12" ht="14.25" hidden="1" customHeight="1">
      <c r="A383" s="4" t="s">
        <v>863</v>
      </c>
      <c r="B383" s="7" t="s">
        <v>558</v>
      </c>
      <c r="C383" s="30" t="s">
        <v>216</v>
      </c>
      <c r="D383" s="1"/>
      <c r="E383" s="1" t="s">
        <v>281</v>
      </c>
      <c r="F383" s="1" t="s">
        <v>25</v>
      </c>
      <c r="G383" s="1"/>
      <c r="H383" s="1" t="s">
        <v>858</v>
      </c>
      <c r="I383" s="1" t="s">
        <v>87</v>
      </c>
      <c r="J383" s="1"/>
      <c r="K383" s="2">
        <v>45222</v>
      </c>
      <c r="L383" s="42"/>
    </row>
    <row r="384" spans="1:12" ht="14.25" hidden="1" customHeight="1">
      <c r="A384" s="4" t="s">
        <v>864</v>
      </c>
      <c r="B384" s="7" t="s">
        <v>865</v>
      </c>
      <c r="C384" s="30" t="s">
        <v>216</v>
      </c>
      <c r="D384" s="1"/>
      <c r="E384" s="1" t="s">
        <v>281</v>
      </c>
      <c r="F384" s="1" t="s">
        <v>25</v>
      </c>
      <c r="G384" s="1"/>
      <c r="H384" s="1"/>
      <c r="I384" s="1" t="s">
        <v>87</v>
      </c>
      <c r="J384" s="1"/>
      <c r="K384" s="2">
        <v>45523</v>
      </c>
      <c r="L384" s="42" t="str">
        <f>HYPERLINK(SUBSTITUTE(Table2[[#This Row],[URL]],"help.chi.ac.uk/","help-live.chi.ac.uk/docs/"), SUBSTITUTE(Table2[[#This Row],[URL]],"help.chi.ac.uk/","help-live.chi.ac.uk/docs/"))</f>
        <v>https://help-live.chi.ac.uk/docs/requesting-support</v>
      </c>
    </row>
    <row r="385" spans="1:12" ht="14.25" hidden="1" customHeight="1">
      <c r="A385" s="4" t="s">
        <v>866</v>
      </c>
      <c r="B385" s="7" t="s">
        <v>867</v>
      </c>
      <c r="C385" s="1" t="s">
        <v>63</v>
      </c>
      <c r="D385" s="1"/>
      <c r="E385" s="32" t="s">
        <v>131</v>
      </c>
      <c r="F385" s="1" t="s">
        <v>26</v>
      </c>
      <c r="G385" s="1" t="s">
        <v>33</v>
      </c>
      <c r="H385" s="1"/>
      <c r="I385" s="32" t="s">
        <v>79</v>
      </c>
      <c r="J385" s="1" t="s">
        <v>14</v>
      </c>
      <c r="K385" s="2">
        <v>45742</v>
      </c>
      <c r="L385" s="42" t="str">
        <f>HYPERLINK(SUBSTITUTE(Table2[[#This Row],[URL]],"help.chi.ac.uk/","help-live.chi.ac.uk/docs/"), SUBSTITUTE(Table2[[#This Row],[URL]],"help.chi.ac.uk/","help-live.chi.ac.uk/docs/"))</f>
        <v>https://help-live.chi.ac.uk/docs/charges</v>
      </c>
    </row>
    <row r="386" spans="1:12" ht="14.25" hidden="1" customHeight="1">
      <c r="A386" s="4" t="s">
        <v>868</v>
      </c>
      <c r="B386" s="7" t="s">
        <v>869</v>
      </c>
      <c r="C386" s="1" t="s">
        <v>63</v>
      </c>
      <c r="D386" s="1"/>
      <c r="E386" s="32" t="s">
        <v>131</v>
      </c>
      <c r="F386" s="1" t="s">
        <v>26</v>
      </c>
      <c r="G386" s="1" t="s">
        <v>33</v>
      </c>
      <c r="H386" s="1"/>
      <c r="I386" s="32" t="s">
        <v>79</v>
      </c>
      <c r="J386" s="1" t="s">
        <v>14</v>
      </c>
      <c r="K386" s="2">
        <v>45251</v>
      </c>
      <c r="L386" s="42" t="str">
        <f>HYPERLINK(SUBSTITUTE(Table2[[#This Row],[URL]],"help.chi.ac.uk/","help-live.chi.ac.uk/docs/"), SUBSTITUTE(Table2[[#This Row],[URL]],"help.chi.ac.uk/","help-live.chi.ac.uk/docs/"))</f>
        <v>https://help-live.chi.ac.uk/docs/complaints-policy</v>
      </c>
    </row>
    <row r="387" spans="1:12" ht="14.25" hidden="1" customHeight="1">
      <c r="A387" s="4" t="s">
        <v>870</v>
      </c>
      <c r="B387" s="7" t="s">
        <v>871</v>
      </c>
      <c r="C387" s="1" t="s">
        <v>63</v>
      </c>
      <c r="D387" s="1"/>
      <c r="E387" s="32" t="s">
        <v>131</v>
      </c>
      <c r="F387" s="1" t="s">
        <v>26</v>
      </c>
      <c r="G387" s="1" t="s">
        <v>33</v>
      </c>
      <c r="H387" s="1"/>
      <c r="I387" s="32" t="s">
        <v>79</v>
      </c>
      <c r="J387" s="1" t="s">
        <v>14</v>
      </c>
      <c r="K387" s="2">
        <v>45251</v>
      </c>
      <c r="L387" s="42" t="str">
        <f>HYPERLINK(SUBSTITUTE(Table2[[#This Row],[URL]],"help.chi.ac.uk/","help-live.chi.ac.uk/docs/"), SUBSTITUTE(Table2[[#This Row],[URL]],"help.chi.ac.uk/","help-live.chi.ac.uk/docs/"))</f>
        <v>https://help-live.chi.ac.uk/docs/customer-service-standards</v>
      </c>
    </row>
    <row r="388" spans="1:12" ht="14.25" hidden="1" customHeight="1">
      <c r="A388" s="4" t="s">
        <v>872</v>
      </c>
      <c r="B388" s="7" t="s">
        <v>873</v>
      </c>
      <c r="C388" s="1" t="s">
        <v>63</v>
      </c>
      <c r="D388" s="1"/>
      <c r="E388" s="32" t="s">
        <v>131</v>
      </c>
      <c r="F388" s="1" t="s">
        <v>26</v>
      </c>
      <c r="G388" s="1" t="s">
        <v>33</v>
      </c>
      <c r="H388" s="1"/>
      <c r="I388" s="32" t="s">
        <v>79</v>
      </c>
      <c r="J388" s="1" t="s">
        <v>14</v>
      </c>
      <c r="K388" s="2">
        <v>45251</v>
      </c>
      <c r="L388" s="42" t="str">
        <f>HYPERLINK(SUBSTITUTE(Table2[[#This Row],[URL]],"help.chi.ac.uk/","help-live.chi.ac.uk/docs/"), SUBSTITUTE(Table2[[#This Row],[URL]],"help.chi.ac.uk/","help-live.chi.ac.uk/docs/"))</f>
        <v>https://help-live.chi.ac.uk/docs/customer-services-charter</v>
      </c>
    </row>
    <row r="389" spans="1:12" ht="14.25" hidden="1" customHeight="1">
      <c r="A389" s="4" t="s">
        <v>874</v>
      </c>
      <c r="B389" s="7" t="s">
        <v>875</v>
      </c>
      <c r="C389" s="1" t="s">
        <v>63</v>
      </c>
      <c r="D389" s="1"/>
      <c r="E389" s="32" t="s">
        <v>131</v>
      </c>
      <c r="F389" s="1" t="s">
        <v>26</v>
      </c>
      <c r="G389" s="1" t="s">
        <v>35</v>
      </c>
      <c r="H389" s="1"/>
      <c r="I389" s="32" t="s">
        <v>79</v>
      </c>
      <c r="J389" s="1" t="s">
        <v>14</v>
      </c>
      <c r="K389" s="2">
        <v>45007</v>
      </c>
      <c r="L389" s="42" t="str">
        <f>HYPERLINK(SUBSTITUTE(Table2[[#This Row],[URL]],"help.chi.ac.uk/","help-live.chi.ac.uk/docs/"), SUBSTITUTE(Table2[[#This Row],[URL]],"help.chi.ac.uk/","help-live.chi.ac.uk/docs/"))</f>
        <v>https://help-live.chi.ac.uk/docs/digital-and-it-strategy</v>
      </c>
    </row>
    <row r="390" spans="1:12" ht="14.25" hidden="1" customHeight="1">
      <c r="A390" s="4" t="s">
        <v>876</v>
      </c>
      <c r="B390" s="7" t="s">
        <v>877</v>
      </c>
      <c r="C390" s="1" t="s">
        <v>63</v>
      </c>
      <c r="D390" s="1"/>
      <c r="E390" s="32" t="s">
        <v>131</v>
      </c>
      <c r="F390" s="1" t="s">
        <v>26</v>
      </c>
      <c r="G390" s="1" t="s">
        <v>13</v>
      </c>
      <c r="H390" s="1"/>
      <c r="I390" s="32" t="s">
        <v>79</v>
      </c>
      <c r="J390" s="1" t="s">
        <v>14</v>
      </c>
      <c r="K390" s="2">
        <v>45723</v>
      </c>
      <c r="L390" s="42" t="str">
        <f>HYPERLINK(SUBSTITUTE(Table2[[#This Row],[URL]],"help.chi.ac.uk/","help-live.chi.ac.uk/docs/"), SUBSTITUTE(Table2[[#This Row],[URL]],"help.chi.ac.uk/","help-live.chi.ac.uk/docs/"))</f>
        <v>https://help-live.chi.ac.uk/docs/electronic-information-security-policy</v>
      </c>
    </row>
    <row r="391" spans="1:12" ht="14.25" hidden="1" customHeight="1">
      <c r="A391" s="4" t="s">
        <v>878</v>
      </c>
      <c r="B391" s="7" t="s">
        <v>879</v>
      </c>
      <c r="C391" s="1" t="s">
        <v>63</v>
      </c>
      <c r="D391" s="1"/>
      <c r="E391" s="32" t="s">
        <v>131</v>
      </c>
      <c r="F391" s="1" t="s">
        <v>26</v>
      </c>
      <c r="G391" s="1" t="s">
        <v>13</v>
      </c>
      <c r="H391" s="1"/>
      <c r="I391" s="32" t="s">
        <v>79</v>
      </c>
      <c r="J391" s="1" t="s">
        <v>14</v>
      </c>
      <c r="K391" s="2">
        <v>44819</v>
      </c>
      <c r="L391" s="42" t="str">
        <f>HYPERLINK(SUBSTITUTE(Table2[[#This Row],[URL]],"help.chi.ac.uk/","help-live.chi.ac.uk/docs/"), SUBSTITUTE(Table2[[#This Row],[URL]],"help.chi.ac.uk/","help-live.chi.ac.uk/docs/"))</f>
        <v>https://help-live.chi.ac.uk/docs/equipment-loans-terms-and-conditions</v>
      </c>
    </row>
    <row r="392" spans="1:12" ht="14.25" hidden="1" customHeight="1">
      <c r="A392" s="4" t="s">
        <v>880</v>
      </c>
      <c r="B392" s="7" t="s">
        <v>881</v>
      </c>
      <c r="C392" s="1" t="s">
        <v>56</v>
      </c>
      <c r="D392" s="1"/>
      <c r="E392" s="1" t="s">
        <v>131</v>
      </c>
      <c r="F392" s="1" t="s">
        <v>26</v>
      </c>
      <c r="G392" s="1" t="s">
        <v>30</v>
      </c>
      <c r="H392" s="1"/>
      <c r="I392" s="1" t="s">
        <v>87</v>
      </c>
      <c r="J392" s="1" t="s">
        <v>14</v>
      </c>
      <c r="K392" s="2">
        <v>44949</v>
      </c>
      <c r="L392" s="42" t="str">
        <f>HYPERLINK(SUBSTITUTE(Table2[[#This Row],[URL]],"help.chi.ac.uk/","help-live.chi.ac.uk/docs/"), SUBSTITUTE(Table2[[#This Row],[URL]],"help.chi.ac.uk/","help-live.chi.ac.uk/docs/"))</f>
        <v>https://help-live.chi.ac.uk/docs/estates-call-management-system-and-supportme-self-service-portal</v>
      </c>
    </row>
    <row r="393" spans="1:12" ht="14.25" hidden="1" customHeight="1">
      <c r="A393" s="4" t="s">
        <v>882</v>
      </c>
      <c r="B393" s="7" t="s">
        <v>883</v>
      </c>
      <c r="C393" s="1" t="s">
        <v>63</v>
      </c>
      <c r="D393" s="1"/>
      <c r="E393" s="32" t="s">
        <v>131</v>
      </c>
      <c r="F393" s="1" t="s">
        <v>26</v>
      </c>
      <c r="G393" s="1" t="s">
        <v>13</v>
      </c>
      <c r="H393" s="1"/>
      <c r="I393" s="32" t="s">
        <v>79</v>
      </c>
      <c r="J393" s="1" t="s">
        <v>14</v>
      </c>
      <c r="K393" s="2">
        <v>45266</v>
      </c>
      <c r="L393" s="42" t="str">
        <f>HYPERLINK(SUBSTITUTE(Table2[[#This Row],[URL]],"help.chi.ac.uk/","help-live.chi.ac.uk/docs/"), SUBSTITUTE(Table2[[#This Row],[URL]],"help.chi.ac.uk/","help-live.chi.ac.uk/docs/"))</f>
        <v>https://help-live.chi.ac.uk/docs/ict-staff-equipment-provisioning-policy</v>
      </c>
    </row>
    <row r="394" spans="1:12" ht="14.25" hidden="1" customHeight="1">
      <c r="A394" s="4" t="s">
        <v>884</v>
      </c>
      <c r="B394" s="7" t="s">
        <v>885</v>
      </c>
      <c r="C394" s="1" t="s">
        <v>63</v>
      </c>
      <c r="D394" s="1"/>
      <c r="E394" s="32" t="s">
        <v>131</v>
      </c>
      <c r="F394" s="1" t="s">
        <v>26</v>
      </c>
      <c r="G394" s="1" t="s">
        <v>9</v>
      </c>
      <c r="H394" s="1"/>
      <c r="I394" s="32" t="s">
        <v>79</v>
      </c>
      <c r="J394" s="1" t="s">
        <v>14</v>
      </c>
      <c r="K394" s="2">
        <v>45600</v>
      </c>
      <c r="L394" s="42" t="str">
        <f>HYPERLINK(SUBSTITUTE(Table2[[#This Row],[URL]],"help.chi.ac.uk/","help-live.chi.ac.uk/docs/"), SUBSTITUTE(Table2[[#This Row],[URL]],"help.chi.ac.uk/","help-live.chi.ac.uk/docs/"))</f>
        <v>https://help-live.chi.ac.uk/docs/information-secure-storage</v>
      </c>
    </row>
    <row r="395" spans="1:12" ht="14.25" hidden="1" customHeight="1">
      <c r="A395" s="4" t="s">
        <v>886</v>
      </c>
      <c r="B395" s="7" t="s">
        <v>887</v>
      </c>
      <c r="C395" s="1" t="s">
        <v>63</v>
      </c>
      <c r="D395" s="1"/>
      <c r="E395" s="32" t="s">
        <v>131</v>
      </c>
      <c r="F395" s="1" t="s">
        <v>26</v>
      </c>
      <c r="G395" s="1" t="s">
        <v>9</v>
      </c>
      <c r="H395" s="1"/>
      <c r="I395" s="32" t="s">
        <v>79</v>
      </c>
      <c r="J395" s="1" t="s">
        <v>14</v>
      </c>
      <c r="K395" s="2">
        <v>44592</v>
      </c>
      <c r="L395" s="42" t="str">
        <f>HYPERLINK(SUBSTITUTE(Table2[[#This Row],[URL]],"help.chi.ac.uk/","help-live.chi.ac.uk/docs/"), SUBSTITUTE(Table2[[#This Row],[URL]],"help.chi.ac.uk/","help-live.chi.ac.uk/docs/"))</f>
        <v>https://help-live.chi.ac.uk/docs/it-code-of-conduct</v>
      </c>
    </row>
    <row r="396" spans="1:12" ht="14.25" hidden="1" customHeight="1">
      <c r="A396" s="4" t="s">
        <v>888</v>
      </c>
      <c r="B396" s="7" t="s">
        <v>889</v>
      </c>
      <c r="C396" s="1" t="s">
        <v>63</v>
      </c>
      <c r="D396" s="1"/>
      <c r="E396" s="32" t="s">
        <v>131</v>
      </c>
      <c r="F396" s="1" t="s">
        <v>26</v>
      </c>
      <c r="G396" s="1" t="s">
        <v>19</v>
      </c>
      <c r="H396" s="1"/>
      <c r="I396" s="32" t="s">
        <v>79</v>
      </c>
      <c r="J396" s="1" t="s">
        <v>14</v>
      </c>
      <c r="K396" s="2">
        <v>44986</v>
      </c>
      <c r="L396" s="42" t="str">
        <f>HYPERLINK(SUBSTITUTE(Table2[[#This Row],[URL]],"help.chi.ac.uk/","help-live.chi.ac.uk/docs/"), SUBSTITUTE(Table2[[#This Row],[URL]],"help.chi.ac.uk/","help-live.chi.ac.uk/docs/"))</f>
        <v>https://help-live.chi.ac.uk/docs/library-regulations</v>
      </c>
    </row>
    <row r="397" spans="1:12" ht="14.25" hidden="1" customHeight="1">
      <c r="A397" s="4" t="s">
        <v>890</v>
      </c>
      <c r="B397" s="7" t="s">
        <v>891</v>
      </c>
      <c r="C397" s="1" t="s">
        <v>63</v>
      </c>
      <c r="D397" s="1"/>
      <c r="E397" s="32" t="s">
        <v>131</v>
      </c>
      <c r="F397" s="1" t="s">
        <v>26</v>
      </c>
      <c r="G397" s="1" t="s">
        <v>33</v>
      </c>
      <c r="H397" s="1"/>
      <c r="I397" s="32" t="s">
        <v>79</v>
      </c>
      <c r="J397" s="1" t="s">
        <v>14</v>
      </c>
      <c r="K397" s="2">
        <v>45251</v>
      </c>
      <c r="L397" s="42" t="str">
        <f>HYPERLINK(SUBSTITUTE(Table2[[#This Row],[URL]],"help.chi.ac.uk/","help-live.chi.ac.uk/docs/"), SUBSTITUTE(Table2[[#This Row],[URL]],"help.chi.ac.uk/","help-live.chi.ac.uk/docs/"))</f>
        <v>https://help-live.chi.ac.uk/docs/lost-property-guide</v>
      </c>
    </row>
    <row r="398" spans="1:12" ht="14.25" hidden="1" customHeight="1">
      <c r="A398" s="4" t="s">
        <v>892</v>
      </c>
      <c r="B398" s="7" t="s">
        <v>893</v>
      </c>
      <c r="C398" s="1" t="s">
        <v>63</v>
      </c>
      <c r="D398" s="1"/>
      <c r="E398" s="32" t="s">
        <v>131</v>
      </c>
      <c r="F398" s="1" t="s">
        <v>26</v>
      </c>
      <c r="G398" s="1" t="s">
        <v>19</v>
      </c>
      <c r="H398" s="1"/>
      <c r="I398" s="32" t="s">
        <v>79</v>
      </c>
      <c r="J398" s="1" t="s">
        <v>14</v>
      </c>
      <c r="K398" s="2">
        <v>44967</v>
      </c>
      <c r="L398" s="42" t="str">
        <f>HYPERLINK(SUBSTITUTE(Table2[[#This Row],[URL]],"help.chi.ac.uk/","help-live.chi.ac.uk/docs/"), SUBSTITUTE(Table2[[#This Row],[URL]],"help.chi.ac.uk/","help-live.chi.ac.uk/docs/"))</f>
        <v>https://help-live.chi.ac.uk/docs/lrc-code-conduct</v>
      </c>
    </row>
    <row r="399" spans="1:12" ht="14.25" hidden="1" customHeight="1">
      <c r="A399" s="4" t="s">
        <v>894</v>
      </c>
      <c r="B399" s="7" t="s">
        <v>895</v>
      </c>
      <c r="C399" s="1" t="s">
        <v>63</v>
      </c>
      <c r="D399" s="1"/>
      <c r="E399" s="32" t="s">
        <v>131</v>
      </c>
      <c r="F399" s="1" t="s">
        <v>26</v>
      </c>
      <c r="G399" s="1" t="s">
        <v>33</v>
      </c>
      <c r="H399" s="1"/>
      <c r="I399" s="32" t="s">
        <v>79</v>
      </c>
      <c r="J399" s="1" t="s">
        <v>14</v>
      </c>
      <c r="K399" s="2">
        <v>45251</v>
      </c>
      <c r="L399" s="42" t="str">
        <f>HYPERLINK(SUBSTITUTE(Table2[[#This Row],[URL]],"help.chi.ac.uk/","help-live.chi.ac.uk/docs/"), SUBSTITUTE(Table2[[#This Row],[URL]],"help.chi.ac.uk/","help-live.chi.ac.uk/docs/"))</f>
        <v>https://help-live.chi.ac.uk/docs/lrc-promotional-and-advertising-guidelines</v>
      </c>
    </row>
    <row r="400" spans="1:12" ht="14.25" hidden="1" customHeight="1">
      <c r="A400" s="4" t="s">
        <v>896</v>
      </c>
      <c r="B400" s="7" t="s">
        <v>897</v>
      </c>
      <c r="C400" s="1" t="s">
        <v>63</v>
      </c>
      <c r="D400" s="1"/>
      <c r="E400" s="32" t="s">
        <v>131</v>
      </c>
      <c r="F400" s="1" t="s">
        <v>26</v>
      </c>
      <c r="G400" s="1" t="s">
        <v>30</v>
      </c>
      <c r="H400" s="1"/>
      <c r="I400" s="32" t="s">
        <v>79</v>
      </c>
      <c r="J400" s="1" t="s">
        <v>14</v>
      </c>
      <c r="K400" s="2">
        <v>45540</v>
      </c>
      <c r="L400" s="42" t="str">
        <f>HYPERLINK(SUBSTITUTE(Table2[[#This Row],[URL]],"help.chi.ac.uk/","help-live.chi.ac.uk/docs/"), SUBSTITUTE(Table2[[#This Row],[URL]],"help.chi.ac.uk/","help-live.chi.ac.uk/docs/"))</f>
        <v>https://help-live.chi.ac.uk/docs/mobile-app-privacy-policy</v>
      </c>
    </row>
    <row r="401" spans="1:12" ht="14.25" hidden="1" customHeight="1">
      <c r="A401" s="4" t="s">
        <v>898</v>
      </c>
      <c r="B401" s="7" t="s">
        <v>899</v>
      </c>
      <c r="C401" s="1" t="s">
        <v>56</v>
      </c>
      <c r="D401" s="1"/>
      <c r="E401" s="1" t="s">
        <v>131</v>
      </c>
      <c r="F401" s="1" t="s">
        <v>26</v>
      </c>
      <c r="G401" s="1" t="s">
        <v>9</v>
      </c>
      <c r="H401" s="1"/>
      <c r="I401" s="32" t="s">
        <v>79</v>
      </c>
      <c r="J401" s="1" t="s">
        <v>14</v>
      </c>
      <c r="K401" s="2">
        <v>45455</v>
      </c>
      <c r="L401" s="42" t="str">
        <f>HYPERLINK(SUBSTITUTE(Table2[[#This Row],[URL]],"help.chi.ac.uk/","help-live.chi.ac.uk/docs/"), SUBSTITUTE(Table2[[#This Row],[URL]],"help.chi.ac.uk/","help-live.chi.ac.uk/docs/"))</f>
        <v>https://help-live.chi.ac.uk/docs/personal-devices</v>
      </c>
    </row>
    <row r="402" spans="1:12" ht="14.25" hidden="1" customHeight="1">
      <c r="A402" s="4" t="s">
        <v>900</v>
      </c>
      <c r="B402" s="7" t="s">
        <v>901</v>
      </c>
      <c r="C402" s="1" t="s">
        <v>63</v>
      </c>
      <c r="D402" s="1"/>
      <c r="E402" s="32" t="s">
        <v>131</v>
      </c>
      <c r="F402" s="1" t="s">
        <v>26</v>
      </c>
      <c r="G402" s="1" t="s">
        <v>9</v>
      </c>
      <c r="H402" s="1"/>
      <c r="I402" s="32" t="s">
        <v>79</v>
      </c>
      <c r="J402" s="1" t="s">
        <v>14</v>
      </c>
      <c r="K402" s="2">
        <v>45386</v>
      </c>
      <c r="L402" s="42" t="str">
        <f>HYPERLINK(SUBSTITUTE(Table2[[#This Row],[URL]],"help.chi.ac.uk/","help-live.chi.ac.uk/docs/"), SUBSTITUTE(Table2[[#This Row],[URL]],"help.chi.ac.uk/","help-live.chi.ac.uk/docs/"))</f>
        <v>https://help-live.chi.ac.uk/docs/privacy-and-monitoring</v>
      </c>
    </row>
    <row r="403" spans="1:12" ht="14.25" hidden="1" customHeight="1">
      <c r="A403" s="4" t="s">
        <v>902</v>
      </c>
      <c r="B403" s="7" t="s">
        <v>903</v>
      </c>
      <c r="C403" s="1" t="s">
        <v>56</v>
      </c>
      <c r="D403" s="1"/>
      <c r="E403" s="1" t="s">
        <v>131</v>
      </c>
      <c r="F403" s="1" t="s">
        <v>26</v>
      </c>
      <c r="G403" s="1" t="s">
        <v>9</v>
      </c>
      <c r="H403" s="1"/>
      <c r="I403" s="1" t="s">
        <v>87</v>
      </c>
      <c r="J403" s="1" t="s">
        <v>14</v>
      </c>
      <c r="K403" s="2">
        <v>44949</v>
      </c>
      <c r="L403" s="42" t="str">
        <f>HYPERLINK(SUBSTITUTE(Table2[[#This Row],[URL]],"help.chi.ac.uk/","help-live.chi.ac.uk/docs/"), SUBSTITUTE(Table2[[#This Row],[URL]],"help.chi.ac.uk/","help-live.chi.ac.uk/docs/"))</f>
        <v>https://help-live.chi.ac.uk/docs/privacy-policy-moodle</v>
      </c>
    </row>
    <row r="404" spans="1:12" ht="14.25" hidden="1" customHeight="1">
      <c r="A404" s="4" t="s">
        <v>904</v>
      </c>
      <c r="B404" s="7" t="s">
        <v>905</v>
      </c>
      <c r="C404" s="1" t="s">
        <v>56</v>
      </c>
      <c r="D404" s="1"/>
      <c r="E404" s="1" t="s">
        <v>131</v>
      </c>
      <c r="F404" s="1" t="s">
        <v>26</v>
      </c>
      <c r="G404" s="1" t="s">
        <v>30</v>
      </c>
      <c r="H404" s="1"/>
      <c r="I404" s="1" t="s">
        <v>87</v>
      </c>
      <c r="J404" s="1" t="s">
        <v>14</v>
      </c>
      <c r="K404" s="2">
        <v>44949</v>
      </c>
      <c r="L404" s="42" t="str">
        <f>HYPERLINK(SUBSTITUTE(Table2[[#This Row],[URL]],"help.chi.ac.uk/","help-live.chi.ac.uk/docs/"), SUBSTITUTE(Table2[[#This Row],[URL]],"help.chi.ac.uk/","help-live.chi.ac.uk/docs/"))</f>
        <v>https://help-live.chi.ac.uk/docs/privacy-policy-supportworks-and-supportme-self-service-portal</v>
      </c>
    </row>
    <row r="405" spans="1:12" ht="14.25" hidden="1" customHeight="1">
      <c r="A405" s="4" t="s">
        <v>906</v>
      </c>
      <c r="B405" s="7" t="s">
        <v>907</v>
      </c>
      <c r="C405" s="1" t="s">
        <v>63</v>
      </c>
      <c r="D405" s="1"/>
      <c r="E405" s="32" t="s">
        <v>131</v>
      </c>
      <c r="F405" s="1" t="s">
        <v>26</v>
      </c>
      <c r="G405" s="1" t="s">
        <v>19</v>
      </c>
      <c r="H405" s="1"/>
      <c r="I405" s="32" t="s">
        <v>79</v>
      </c>
      <c r="J405" s="1" t="s">
        <v>14</v>
      </c>
      <c r="K405" s="2">
        <v>44967</v>
      </c>
      <c r="L405" s="42" t="str">
        <f>HYPERLINK(SUBSTITUTE(Table2[[#This Row],[URL]],"help.chi.ac.uk/","help-live.chi.ac.uk/docs/"), SUBSTITUTE(Table2[[#This Row],[URL]],"help.chi.ac.uk/","help-live.chi.ac.uk/docs/"))</f>
        <v>https://help-live.chi.ac.uk/docs/reading-list-policy</v>
      </c>
    </row>
    <row r="406" spans="1:12" ht="14.25" hidden="1" customHeight="1">
      <c r="A406" s="4" t="s">
        <v>908</v>
      </c>
      <c r="B406" s="7" t="s">
        <v>909</v>
      </c>
      <c r="C406" s="1" t="s">
        <v>63</v>
      </c>
      <c r="D406" s="1"/>
      <c r="E406" s="32" t="s">
        <v>131</v>
      </c>
      <c r="F406" s="1" t="s">
        <v>26</v>
      </c>
      <c r="G406" s="1" t="s">
        <v>33</v>
      </c>
      <c r="H406" s="1"/>
      <c r="I406" s="32" t="s">
        <v>79</v>
      </c>
      <c r="J406" s="1" t="s">
        <v>14</v>
      </c>
      <c r="K406" s="2">
        <v>45251</v>
      </c>
      <c r="L406" s="42" t="str">
        <f>HYPERLINK(SUBSTITUTE(Table2[[#This Row],[URL]],"help.chi.ac.uk/","help-live.chi.ac.uk/docs/"), SUBSTITUTE(Table2[[#This Row],[URL]],"help.chi.ac.uk/","help-live.chi.ac.uk/docs/"))</f>
        <v>https://help-live.chi.ac.uk/docs/siz-confidentiality-statement</v>
      </c>
    </row>
    <row r="407" spans="1:12" ht="14.25" hidden="1" customHeight="1">
      <c r="A407" s="4" t="s">
        <v>910</v>
      </c>
      <c r="B407" s="7" t="s">
        <v>911</v>
      </c>
      <c r="C407" s="1" t="s">
        <v>63</v>
      </c>
      <c r="D407" s="1"/>
      <c r="E407" s="32" t="s">
        <v>131</v>
      </c>
      <c r="F407" s="1" t="s">
        <v>26</v>
      </c>
      <c r="G407" s="1" t="s">
        <v>33</v>
      </c>
      <c r="H407" s="1"/>
      <c r="I407" s="32" t="s">
        <v>79</v>
      </c>
      <c r="J407" s="1" t="s">
        <v>14</v>
      </c>
      <c r="K407" s="2">
        <v>45251</v>
      </c>
      <c r="L407" s="42" t="str">
        <f>HYPERLINK(SUBSTITUTE(Table2[[#This Row],[URL]],"help.chi.ac.uk/","help-live.chi.ac.uk/docs/"), SUBSTITUTE(Table2[[#This Row],[URL]],"help.chi.ac.uk/","help-live.chi.ac.uk/docs/"))</f>
        <v>https://help-live.chi.ac.uk/docs/siz-engagement-strategy</v>
      </c>
    </row>
    <row r="408" spans="1:12" ht="14.25" hidden="1" customHeight="1">
      <c r="A408" s="4" t="s">
        <v>912</v>
      </c>
      <c r="B408" s="7" t="s">
        <v>913</v>
      </c>
      <c r="C408" s="1" t="s">
        <v>63</v>
      </c>
      <c r="D408" s="1"/>
      <c r="E408" s="32" t="s">
        <v>131</v>
      </c>
      <c r="F408" s="1" t="s">
        <v>26</v>
      </c>
      <c r="G408" s="1" t="s">
        <v>33</v>
      </c>
      <c r="H408" s="1"/>
      <c r="I408" s="32" t="s">
        <v>79</v>
      </c>
      <c r="J408" s="1" t="s">
        <v>14</v>
      </c>
      <c r="K408" s="2">
        <v>45251</v>
      </c>
      <c r="L408" s="42" t="str">
        <f>HYPERLINK(SUBSTITUTE(Table2[[#This Row],[URL]],"help.chi.ac.uk/","help-live.chi.ac.uk/docs/"), SUBSTITUTE(Table2[[#This Row],[URL]],"help.chi.ac.uk/","help-live.chi.ac.uk/docs/"))</f>
        <v>https://help-live.chi.ac.uk/docs/siz-equipment-borrowingterms-conditions</v>
      </c>
    </row>
    <row r="409" spans="1:12" ht="14.25" hidden="1" customHeight="1">
      <c r="A409" s="4" t="s">
        <v>914</v>
      </c>
      <c r="B409" s="7" t="s">
        <v>915</v>
      </c>
      <c r="C409" s="1" t="s">
        <v>63</v>
      </c>
      <c r="D409" s="1"/>
      <c r="E409" s="32" t="s">
        <v>131</v>
      </c>
      <c r="F409" s="1" t="s">
        <v>26</v>
      </c>
      <c r="G409" s="1" t="s">
        <v>9</v>
      </c>
      <c r="H409" s="1"/>
      <c r="I409" s="32" t="s">
        <v>79</v>
      </c>
      <c r="J409" s="1" t="s">
        <v>14</v>
      </c>
      <c r="K409" s="2">
        <v>44819</v>
      </c>
      <c r="L409" s="42" t="str">
        <f>HYPERLINK(SUBSTITUTE(Table2[[#This Row],[URL]],"help.chi.ac.uk/","help-live.chi.ac.uk/docs/"), SUBSTITUTE(Table2[[#This Row],[URL]],"help.chi.ac.uk/","help-live.chi.ac.uk/docs/"))</f>
        <v>https://help-live.chi.ac.uk/docs/social-media-policy</v>
      </c>
    </row>
    <row r="410" spans="1:12" ht="14.25" hidden="1" customHeight="1">
      <c r="A410" s="4" t="s">
        <v>916</v>
      </c>
      <c r="B410" s="7" t="s">
        <v>917</v>
      </c>
      <c r="C410" s="1" t="s">
        <v>63</v>
      </c>
      <c r="D410" s="1"/>
      <c r="E410" s="32" t="s">
        <v>131</v>
      </c>
      <c r="F410" s="1" t="s">
        <v>26</v>
      </c>
      <c r="G410" s="1" t="s">
        <v>19</v>
      </c>
      <c r="H410" s="1"/>
      <c r="I410" s="32" t="s">
        <v>79</v>
      </c>
      <c r="J410" s="1" t="s">
        <v>14</v>
      </c>
      <c r="K410" s="2">
        <v>44967</v>
      </c>
      <c r="L410" s="42" t="str">
        <f>HYPERLINK(SUBSTITUTE(Table2[[#This Row],[URL]],"help.chi.ac.uk/","help-live.chi.ac.uk/docs/"), SUBSTITUTE(Table2[[#This Row],[URL]],"help.chi.ac.uk/","help-live.chi.ac.uk/docs/"))</f>
        <v>https://help-live.chi.ac.uk/docs/stock-retention-withdrawal-and-donation-policy</v>
      </c>
    </row>
    <row r="411" spans="1:12" ht="14.25" hidden="1" customHeight="1">
      <c r="A411" s="4" t="s">
        <v>918</v>
      </c>
      <c r="B411" s="7" t="s">
        <v>919</v>
      </c>
      <c r="C411" s="1" t="s">
        <v>56</v>
      </c>
      <c r="D411" s="1"/>
      <c r="E411" s="1" t="s">
        <v>131</v>
      </c>
      <c r="F411" s="1" t="s">
        <v>26</v>
      </c>
      <c r="G411" s="1" t="s">
        <v>9</v>
      </c>
      <c r="H411" s="1"/>
      <c r="I411" s="1" t="s">
        <v>87</v>
      </c>
      <c r="J411" s="1" t="s">
        <v>14</v>
      </c>
      <c r="K411" s="2">
        <v>45660</v>
      </c>
      <c r="L411" s="42" t="str">
        <f>HYPERLINK(SUBSTITUTE(Table2[[#This Row],[URL]],"help.chi.ac.uk/","help-live.chi.ac.uk/docs/"), SUBSTITUTE(Table2[[#This Row],[URL]],"help.chi.ac.uk/","help-live.chi.ac.uk/docs/"))</f>
        <v>https://help-live.chi.ac.uk/docs/policies</v>
      </c>
    </row>
    <row r="412" spans="1:12" ht="14.25" hidden="1" customHeight="1">
      <c r="A412" s="4" t="s">
        <v>920</v>
      </c>
      <c r="B412" s="7" t="s">
        <v>921</v>
      </c>
      <c r="C412" s="1" t="s">
        <v>56</v>
      </c>
      <c r="D412" s="1"/>
      <c r="E412" s="1" t="s">
        <v>131</v>
      </c>
      <c r="F412" s="1" t="s">
        <v>26</v>
      </c>
      <c r="G412" s="1" t="s">
        <v>9</v>
      </c>
      <c r="H412" s="1"/>
      <c r="I412" s="32" t="s">
        <v>79</v>
      </c>
      <c r="J412" s="1" t="s">
        <v>14</v>
      </c>
      <c r="K412" s="2">
        <v>44974</v>
      </c>
      <c r="L412" s="42" t="str">
        <f>HYPERLINK(SUBSTITUTE(Table2[[#This Row],[URL]],"help.chi.ac.uk/","help-live.chi.ac.uk/docs/"), SUBSTITUTE(Table2[[#This Row],[URL]],"help.chi.ac.uk/","help-live.chi.ac.uk/docs/"))</f>
        <v>https://help-live.chi.ac.uk/docs/vulnerability-responsible-disclosure-policy</v>
      </c>
    </row>
    <row r="413" spans="1:12" ht="14.25" customHeight="1">
      <c r="A413" s="4" t="s">
        <v>922</v>
      </c>
      <c r="B413" s="7" t="s">
        <v>923</v>
      </c>
      <c r="C413" s="1" t="s">
        <v>63</v>
      </c>
      <c r="D413" s="1"/>
      <c r="E413" s="32" t="s">
        <v>82</v>
      </c>
      <c r="F413" s="1" t="s">
        <v>27</v>
      </c>
      <c r="G413" s="1"/>
      <c r="H413" s="1"/>
      <c r="I413" s="32" t="s">
        <v>83</v>
      </c>
      <c r="J413" s="1" t="s">
        <v>84</v>
      </c>
      <c r="K413" s="2">
        <v>45474</v>
      </c>
      <c r="L413" s="42" t="str">
        <f>HYPERLINK(SUBSTITUTE(Table2[[#This Row],[URL]],"help.chi.ac.uk/","help-live.chi.ac.uk/docs/"), SUBSTITUTE(Table2[[#This Row],[URL]],"help.chi.ac.uk/","help-live.chi.ac.uk/docs/"))</f>
        <v>https://help-live.chi.ac.uk/docs/creating-powerpoint-layouts-design-theme-and-slide-size</v>
      </c>
    </row>
    <row r="414" spans="1:12" ht="14.25" customHeight="1">
      <c r="A414" s="4" t="s">
        <v>924</v>
      </c>
      <c r="B414" s="7" t="s">
        <v>925</v>
      </c>
      <c r="C414" s="1" t="s">
        <v>63</v>
      </c>
      <c r="D414" s="1"/>
      <c r="E414" s="32" t="s">
        <v>82</v>
      </c>
      <c r="F414" s="1" t="s">
        <v>27</v>
      </c>
      <c r="G414" s="1"/>
      <c r="H414" s="1"/>
      <c r="I414" s="32" t="s">
        <v>83</v>
      </c>
      <c r="J414" s="1" t="s">
        <v>84</v>
      </c>
      <c r="K414" s="2">
        <v>44767</v>
      </c>
      <c r="L414" s="42" t="str">
        <f>HYPERLINK(SUBSTITUTE(Table2[[#This Row],[URL]],"help.chi.ac.uk/","help-live.chi.ac.uk/docs/"), SUBSTITUTE(Table2[[#This Row],[URL]],"help.chi.ac.uk/","help-live.chi.ac.uk/docs/"))</f>
        <v>https://help-live.chi.ac.uk/docs/how-create-smartart</v>
      </c>
    </row>
    <row r="415" spans="1:12" ht="14.25" customHeight="1">
      <c r="A415" s="4" t="s">
        <v>926</v>
      </c>
      <c r="B415" s="7" t="s">
        <v>927</v>
      </c>
      <c r="C415" s="1" t="s">
        <v>63</v>
      </c>
      <c r="D415" s="1"/>
      <c r="E415" s="32" t="s">
        <v>82</v>
      </c>
      <c r="F415" s="1" t="s">
        <v>27</v>
      </c>
      <c r="G415" s="1"/>
      <c r="H415" s="1"/>
      <c r="I415" s="32" t="s">
        <v>83</v>
      </c>
      <c r="J415" s="1" t="s">
        <v>84</v>
      </c>
      <c r="K415" s="2">
        <v>44767</v>
      </c>
      <c r="L415" s="42" t="str">
        <f>HYPERLINK(SUBSTITUTE(Table2[[#This Row],[URL]],"help.chi.ac.uk/","help-live.chi.ac.uk/docs/"), SUBSTITUTE(Table2[[#This Row],[URL]],"help.chi.ac.uk/","help-live.chi.ac.uk/docs/"))</f>
        <v>https://help-live.chi.ac.uk/docs/powerpoint-add-animations-your-objects</v>
      </c>
    </row>
    <row r="416" spans="1:12" ht="14.25" customHeight="1">
      <c r="A416" s="4" t="s">
        <v>928</v>
      </c>
      <c r="B416" s="7" t="s">
        <v>929</v>
      </c>
      <c r="C416" s="1" t="s">
        <v>63</v>
      </c>
      <c r="D416" s="1"/>
      <c r="E416" s="32" t="s">
        <v>82</v>
      </c>
      <c r="F416" s="1" t="s">
        <v>27</v>
      </c>
      <c r="G416" s="1"/>
      <c r="H416" s="1"/>
      <c r="I416" s="32" t="s">
        <v>83</v>
      </c>
      <c r="J416" s="1" t="s">
        <v>84</v>
      </c>
      <c r="K416" s="2">
        <v>44767</v>
      </c>
      <c r="L416" s="42" t="str">
        <f>HYPERLINK(SUBSTITUTE(Table2[[#This Row],[URL]],"help.chi.ac.uk/","help-live.chi.ac.uk/docs/"), SUBSTITUTE(Table2[[#This Row],[URL]],"help.chi.ac.uk/","help-live.chi.ac.uk/docs/"))</f>
        <v>https://help-live.chi.ac.uk/docs/powerpoint-add-audio</v>
      </c>
    </row>
    <row r="417" spans="1:12" ht="14.25" customHeight="1">
      <c r="A417" s="4" t="s">
        <v>930</v>
      </c>
      <c r="B417" s="7" t="s">
        <v>931</v>
      </c>
      <c r="C417" s="1" t="s">
        <v>63</v>
      </c>
      <c r="D417" s="1"/>
      <c r="E417" s="32" t="s">
        <v>82</v>
      </c>
      <c r="F417" s="1" t="s">
        <v>27</v>
      </c>
      <c r="G417" s="1"/>
      <c r="H417" s="1"/>
      <c r="I417" s="32" t="s">
        <v>83</v>
      </c>
      <c r="J417" s="1" t="s">
        <v>84</v>
      </c>
      <c r="K417" s="2">
        <v>44767</v>
      </c>
      <c r="L417" s="42" t="str">
        <f>HYPERLINK(SUBSTITUTE(Table2[[#This Row],[URL]],"help.chi.ac.uk/","help-live.chi.ac.uk/docs/"), SUBSTITUTE(Table2[[#This Row],[URL]],"help.chi.ac.uk/","help-live.chi.ac.uk/docs/"))</f>
        <v>https://help-live.chi.ac.uk/docs/powerpoint-animation-pane</v>
      </c>
    </row>
    <row r="418" spans="1:12" ht="14.25" customHeight="1">
      <c r="A418" s="4" t="s">
        <v>932</v>
      </c>
      <c r="B418" s="7" t="s">
        <v>933</v>
      </c>
      <c r="C418" s="1" t="s">
        <v>56</v>
      </c>
      <c r="D418" s="1"/>
      <c r="E418" s="32" t="s">
        <v>82</v>
      </c>
      <c r="F418" s="1" t="s">
        <v>27</v>
      </c>
      <c r="G418" s="1"/>
      <c r="H418" s="1"/>
      <c r="I418" s="32" t="s">
        <v>83</v>
      </c>
      <c r="J418" s="1" t="s">
        <v>84</v>
      </c>
      <c r="K418" s="2">
        <v>44767</v>
      </c>
      <c r="L418" s="42" t="str">
        <f>HYPERLINK(SUBSTITUTE(Table2[[#This Row],[URL]],"help.chi.ac.uk/","help-live.chi.ac.uk/docs/"), SUBSTITUTE(Table2[[#This Row],[URL]],"help.chi.ac.uk/","help-live.chi.ac.uk/docs/"))</f>
        <v>https://help-live.chi.ac.uk/docs/powerpoint-how-add-image</v>
      </c>
    </row>
    <row r="419" spans="1:12" ht="14.25" customHeight="1">
      <c r="A419" s="4" t="s">
        <v>934</v>
      </c>
      <c r="B419" s="7" t="s">
        <v>935</v>
      </c>
      <c r="C419" s="1" t="s">
        <v>63</v>
      </c>
      <c r="D419" s="1"/>
      <c r="E419" s="32" t="s">
        <v>82</v>
      </c>
      <c r="F419" s="1" t="s">
        <v>27</v>
      </c>
      <c r="G419" s="1"/>
      <c r="H419" s="1"/>
      <c r="I419" s="32" t="s">
        <v>83</v>
      </c>
      <c r="J419" s="1" t="s">
        <v>84</v>
      </c>
      <c r="K419" s="2">
        <v>44767</v>
      </c>
      <c r="L419" s="42" t="str">
        <f>HYPERLINK(SUBSTITUTE(Table2[[#This Row],[URL]],"help.chi.ac.uk/","help-live.chi.ac.uk/docs/"), SUBSTITUTE(Table2[[#This Row],[URL]],"help.chi.ac.uk/","help-live.chi.ac.uk/docs/"))</f>
        <v>https://help-live.chi.ac.uk/docs/powerpoint-how-add-notes-your-presentation-presenter-view</v>
      </c>
    </row>
    <row r="420" spans="1:12" ht="14.25" customHeight="1">
      <c r="A420" s="4" t="s">
        <v>936</v>
      </c>
      <c r="B420" s="7" t="s">
        <v>937</v>
      </c>
      <c r="C420" s="1" t="s">
        <v>63</v>
      </c>
      <c r="D420" s="1"/>
      <c r="E420" s="32" t="s">
        <v>82</v>
      </c>
      <c r="F420" s="1" t="s">
        <v>27</v>
      </c>
      <c r="G420" s="1"/>
      <c r="H420" s="1"/>
      <c r="I420" s="32" t="s">
        <v>83</v>
      </c>
      <c r="J420" s="1"/>
      <c r="K420" s="2">
        <v>44767</v>
      </c>
      <c r="L420" s="42" t="str">
        <f>HYPERLINK(SUBSTITUTE(Table2[[#This Row],[URL]],"help.chi.ac.uk/","help-live.chi.ac.uk/docs/"), SUBSTITUTE(Table2[[#This Row],[URL]],"help.chi.ac.uk/","help-live.chi.ac.uk/docs/"))</f>
        <v>https://help-live.chi.ac.uk/docs/powerpoint-how-add-shapes-and-customise-them</v>
      </c>
    </row>
    <row r="421" spans="1:12" ht="14.25" customHeight="1">
      <c r="A421" s="4" t="s">
        <v>938</v>
      </c>
      <c r="B421" s="7" t="s">
        <v>939</v>
      </c>
      <c r="C421" s="1" t="s">
        <v>63</v>
      </c>
      <c r="D421" s="1"/>
      <c r="E421" s="32" t="s">
        <v>82</v>
      </c>
      <c r="F421" s="1" t="s">
        <v>27</v>
      </c>
      <c r="G421" s="1"/>
      <c r="H421" s="1"/>
      <c r="I421" s="32" t="s">
        <v>83</v>
      </c>
      <c r="J421" s="1" t="s">
        <v>84</v>
      </c>
      <c r="K421" s="2">
        <v>44767</v>
      </c>
      <c r="L421" s="42" t="str">
        <f>HYPERLINK(SUBSTITUTE(Table2[[#This Row],[URL]],"help.chi.ac.uk/","help-live.chi.ac.uk/docs/"), SUBSTITUTE(Table2[[#This Row],[URL]],"help.chi.ac.uk/","help-live.chi.ac.uk/docs/"))</f>
        <v>https://help-live.chi.ac.uk/docs/powerpoint-how-embed-youtube-video</v>
      </c>
    </row>
    <row r="422" spans="1:12" ht="14.25" customHeight="1">
      <c r="A422" s="4" t="s">
        <v>940</v>
      </c>
      <c r="B422" s="7" t="s">
        <v>941</v>
      </c>
      <c r="C422" s="1" t="s">
        <v>63</v>
      </c>
      <c r="D422" s="1"/>
      <c r="E422" s="32" t="s">
        <v>82</v>
      </c>
      <c r="F422" s="1" t="s">
        <v>27</v>
      </c>
      <c r="G422" s="1"/>
      <c r="H422" s="1"/>
      <c r="I422" s="32" t="s">
        <v>83</v>
      </c>
      <c r="J422" s="1" t="s">
        <v>84</v>
      </c>
      <c r="K422" s="2">
        <v>44767</v>
      </c>
      <c r="L422" s="42" t="str">
        <f>HYPERLINK(SUBSTITUTE(Table2[[#This Row],[URL]],"help.chi.ac.uk/","help-live.chi.ac.uk/docs/"), SUBSTITUTE(Table2[[#This Row],[URL]],"help.chi.ac.uk/","help-live.chi.ac.uk/docs/"))</f>
        <v>https://help-live.chi.ac.uk/docs/powerpoint-how-remove-background-image</v>
      </c>
    </row>
    <row r="423" spans="1:12" ht="14.25" customHeight="1">
      <c r="A423" s="4" t="s">
        <v>942</v>
      </c>
      <c r="B423" s="7" t="s">
        <v>943</v>
      </c>
      <c r="C423" s="1" t="s">
        <v>63</v>
      </c>
      <c r="D423" s="1"/>
      <c r="E423" s="32" t="s">
        <v>82</v>
      </c>
      <c r="F423" s="1" t="s">
        <v>27</v>
      </c>
      <c r="G423" s="1"/>
      <c r="H423" s="1"/>
      <c r="I423" s="32" t="s">
        <v>83</v>
      </c>
      <c r="J423" s="1" t="s">
        <v>84</v>
      </c>
      <c r="K423" s="2">
        <v>44767</v>
      </c>
      <c r="L423" s="42" t="str">
        <f>HYPERLINK(SUBSTITUTE(Table2[[#This Row],[URL]],"help.chi.ac.uk/","help-live.chi.ac.uk/docs/"), SUBSTITUTE(Table2[[#This Row],[URL]],"help.chi.ac.uk/","help-live.chi.ac.uk/docs/"))</f>
        <v>https://help-live.chi.ac.uk/docs/powerpoint-how-use-slide-master-template-slides</v>
      </c>
    </row>
    <row r="424" spans="1:12" ht="14.25" customHeight="1">
      <c r="A424" s="4" t="s">
        <v>944</v>
      </c>
      <c r="B424" s="7" t="s">
        <v>945</v>
      </c>
      <c r="C424" s="1" t="s">
        <v>63</v>
      </c>
      <c r="D424" s="1"/>
      <c r="E424" s="32" t="s">
        <v>82</v>
      </c>
      <c r="F424" s="1" t="s">
        <v>27</v>
      </c>
      <c r="G424" s="1"/>
      <c r="H424" s="1"/>
      <c r="I424" s="32" t="s">
        <v>83</v>
      </c>
      <c r="J424" s="1" t="s">
        <v>84</v>
      </c>
      <c r="K424" s="2">
        <v>44767</v>
      </c>
      <c r="L424" s="42" t="str">
        <f>HYPERLINK(SUBSTITUTE(Table2[[#This Row],[URL]],"help.chi.ac.uk/","help-live.chi.ac.uk/docs/"), SUBSTITUTE(Table2[[#This Row],[URL]],"help.chi.ac.uk/","help-live.chi.ac.uk/docs/"))</f>
        <v>https://help-live.chi.ac.uk/docs/powerpoint-inserting-images</v>
      </c>
    </row>
    <row r="425" spans="1:12" ht="14.25" customHeight="1">
      <c r="A425" s="4" t="s">
        <v>946</v>
      </c>
      <c r="B425" s="7" t="s">
        <v>947</v>
      </c>
      <c r="C425" s="1" t="s">
        <v>63</v>
      </c>
      <c r="D425" s="1"/>
      <c r="E425" s="32" t="s">
        <v>82</v>
      </c>
      <c r="F425" s="1" t="s">
        <v>27</v>
      </c>
      <c r="G425" s="1"/>
      <c r="H425" s="1"/>
      <c r="I425" s="32" t="s">
        <v>83</v>
      </c>
      <c r="J425" s="1" t="s">
        <v>84</v>
      </c>
      <c r="K425" s="2">
        <v>44767</v>
      </c>
      <c r="L425" s="42" t="str">
        <f>HYPERLINK(SUBSTITUTE(Table2[[#This Row],[URL]],"help.chi.ac.uk/","help-live.chi.ac.uk/docs/"), SUBSTITUTE(Table2[[#This Row],[URL]],"help.chi.ac.uk/","help-live.chi.ac.uk/docs/"))</f>
        <v>https://help-live.chi.ac.uk/docs/powerpoint-zoom-slides-prezzi</v>
      </c>
    </row>
    <row r="426" spans="1:12" ht="14.25" customHeight="1">
      <c r="A426" s="4" t="s">
        <v>948</v>
      </c>
      <c r="B426" s="7" t="s">
        <v>949</v>
      </c>
      <c r="C426" s="1" t="s">
        <v>63</v>
      </c>
      <c r="D426" s="1"/>
      <c r="E426" s="32" t="s">
        <v>82</v>
      </c>
      <c r="F426" s="1" t="s">
        <v>27</v>
      </c>
      <c r="G426" s="1"/>
      <c r="H426" s="1"/>
      <c r="I426" s="32" t="s">
        <v>83</v>
      </c>
      <c r="J426" s="1" t="s">
        <v>84</v>
      </c>
      <c r="K426" s="2">
        <v>44767</v>
      </c>
      <c r="L426" s="42" t="str">
        <f>HYPERLINK(SUBSTITUTE(Table2[[#This Row],[URL]],"help.chi.ac.uk/","help-live.chi.ac.uk/docs/"), SUBSTITUTE(Table2[[#This Row],[URL]],"help.chi.ac.uk/","help-live.chi.ac.uk/docs/"))</f>
        <v>https://help-live.chi.ac.uk/docs/powerpoint-tutorials-full-listing</v>
      </c>
    </row>
    <row r="427" spans="1:12" ht="14.25" customHeight="1">
      <c r="A427" s="4" t="s">
        <v>950</v>
      </c>
      <c r="B427" s="7" t="s">
        <v>951</v>
      </c>
      <c r="C427" s="30" t="s">
        <v>216</v>
      </c>
      <c r="D427" s="1"/>
      <c r="E427" s="32" t="s">
        <v>82</v>
      </c>
      <c r="F427" s="1" t="s">
        <v>27</v>
      </c>
      <c r="G427" s="1"/>
      <c r="H427" s="1"/>
      <c r="I427" s="32" t="s">
        <v>83</v>
      </c>
      <c r="J427" s="1"/>
      <c r="K427" s="2">
        <v>44753</v>
      </c>
      <c r="L427" s="42" t="str">
        <f>HYPERLINK(SUBSTITUTE(Table2[[#This Row],[URL]],"help.chi.ac.uk/","help-live.chi.ac.uk/docs/"), SUBSTITUTE(Table2[[#This Row],[URL]],"help.chi.ac.uk/","help-live.chi.ac.uk/docs/"))</f>
        <v>https://help-live.chi.ac.uk/docs/presenter-view-notesslide-preview</v>
      </c>
    </row>
    <row r="428" spans="1:12" ht="14.25" customHeight="1">
      <c r="A428" s="4" t="s">
        <v>952</v>
      </c>
      <c r="B428" s="7" t="s">
        <v>953</v>
      </c>
      <c r="C428" s="30" t="s">
        <v>216</v>
      </c>
      <c r="D428" s="1"/>
      <c r="E428" s="32" t="s">
        <v>82</v>
      </c>
      <c r="F428" s="1" t="s">
        <v>28</v>
      </c>
      <c r="G428" s="1"/>
      <c r="H428" s="1"/>
      <c r="I428" s="32" t="s">
        <v>83</v>
      </c>
      <c r="J428" s="1"/>
      <c r="K428" s="2">
        <v>44757</v>
      </c>
      <c r="L428" s="42" t="str">
        <f>HYPERLINK(SUBSTITUTE(Table2[[#This Row],[URL]],"help.chi.ac.uk/","help-live.chi.ac.uk/docs/"), SUBSTITUTE(Table2[[#This Row],[URL]],"help.chi.ac.uk/","help-live.chi.ac.uk/docs/"))</f>
        <v>https://help-live.chi.ac.uk/docs/animation-pane-0</v>
      </c>
    </row>
    <row r="429" spans="1:12" ht="14.25" customHeight="1">
      <c r="A429" s="4" t="s">
        <v>954</v>
      </c>
      <c r="B429" s="7" t="s">
        <v>955</v>
      </c>
      <c r="C429" s="30" t="s">
        <v>216</v>
      </c>
      <c r="D429" s="1"/>
      <c r="E429" s="32" t="s">
        <v>82</v>
      </c>
      <c r="F429" s="1" t="s">
        <v>28</v>
      </c>
      <c r="G429" s="1"/>
      <c r="H429" s="1"/>
      <c r="I429" s="32" t="s">
        <v>83</v>
      </c>
      <c r="J429" s="1"/>
      <c r="K429" s="2">
        <v>44757</v>
      </c>
      <c r="L429" s="42" t="str">
        <f>HYPERLINK(SUBSTITUTE(Table2[[#This Row],[URL]],"help.chi.ac.uk/","help-live.chi.ac.uk/docs/"), SUBSTITUTE(Table2[[#This Row],[URL]],"help.chi.ac.uk/","help-live.chi.ac.uk/docs/"))</f>
        <v>https://help-live.chi.ac.uk/docs/audio</v>
      </c>
    </row>
    <row r="430" spans="1:12" ht="14.25" customHeight="1">
      <c r="A430" s="4" t="s">
        <v>956</v>
      </c>
      <c r="B430" s="7" t="s">
        <v>957</v>
      </c>
      <c r="C430" s="30" t="s">
        <v>216</v>
      </c>
      <c r="D430" s="1"/>
      <c r="E430" s="32" t="s">
        <v>82</v>
      </c>
      <c r="F430" s="1" t="s">
        <v>28</v>
      </c>
      <c r="G430" s="1"/>
      <c r="H430" s="1"/>
      <c r="I430" s="32" t="s">
        <v>83</v>
      </c>
      <c r="J430" s="1"/>
      <c r="K430" s="2">
        <v>45481</v>
      </c>
      <c r="L430" s="42" t="str">
        <f>HYPERLINK(SUBSTITUTE(Table2[[#This Row],[URL]],"help.chi.ac.uk/","help-live.chi.ac.uk/docs/"), SUBSTITUTE(Table2[[#This Row],[URL]],"help.chi.ac.uk/","help-live.chi.ac.uk/docs/"))</f>
        <v>https://help-live.chi.ac.uk/docs/embedding-videos</v>
      </c>
    </row>
    <row r="431" spans="1:12" ht="14.25" customHeight="1">
      <c r="A431" s="4" t="s">
        <v>958</v>
      </c>
      <c r="B431" s="7" t="s">
        <v>959</v>
      </c>
      <c r="C431" s="30" t="s">
        <v>216</v>
      </c>
      <c r="D431" s="1"/>
      <c r="E431" s="32" t="s">
        <v>82</v>
      </c>
      <c r="F431" s="1" t="s">
        <v>28</v>
      </c>
      <c r="G431" s="1"/>
      <c r="H431" s="1"/>
      <c r="I431" s="32" t="s">
        <v>83</v>
      </c>
      <c r="J431" s="1"/>
      <c r="K431" s="2">
        <v>44753</v>
      </c>
      <c r="L431" s="42" t="str">
        <f>HYPERLINK(SUBSTITUTE(Table2[[#This Row],[URL]],"help.chi.ac.uk/","help-live.chi.ac.uk/docs/"), SUBSTITUTE(Table2[[#This Row],[URL]],"help.chi.ac.uk/","help-live.chi.ac.uk/docs/"))</f>
        <v>https://help-live.chi.ac.uk/docs/grouping</v>
      </c>
    </row>
    <row r="432" spans="1:12" ht="14.25" customHeight="1">
      <c r="A432" s="4" t="s">
        <v>960</v>
      </c>
      <c r="B432" s="7" t="s">
        <v>961</v>
      </c>
      <c r="C432" s="30" t="s">
        <v>216</v>
      </c>
      <c r="D432" s="1"/>
      <c r="E432" s="32" t="s">
        <v>82</v>
      </c>
      <c r="F432" s="1" t="s">
        <v>28</v>
      </c>
      <c r="G432" s="1"/>
      <c r="H432" s="1"/>
      <c r="I432" s="32" t="s">
        <v>83</v>
      </c>
      <c r="J432" s="1"/>
      <c r="K432" s="2">
        <v>45481</v>
      </c>
      <c r="L432" s="42" t="str">
        <f>HYPERLINK(SUBSTITUTE(Table2[[#This Row],[URL]],"help.chi.ac.uk/","help-live.chi.ac.uk/docs/"), SUBSTITUTE(Table2[[#This Row],[URL]],"help.chi.ac.uk/","help-live.chi.ac.uk/docs/"))</f>
        <v>https://help-live.chi.ac.uk/docs/images-icons-cutout-people</v>
      </c>
    </row>
    <row r="433" spans="1:12" ht="14.25" customHeight="1">
      <c r="A433" s="4" t="s">
        <v>962</v>
      </c>
      <c r="B433" s="7" t="s">
        <v>963</v>
      </c>
      <c r="C433" s="30" t="s">
        <v>216</v>
      </c>
      <c r="D433" s="1"/>
      <c r="E433" s="32" t="s">
        <v>82</v>
      </c>
      <c r="F433" s="1" t="s">
        <v>28</v>
      </c>
      <c r="G433" s="1"/>
      <c r="H433" s="1"/>
      <c r="I433" s="32" t="s">
        <v>83</v>
      </c>
      <c r="J433" s="1"/>
      <c r="K433" s="2">
        <v>45468</v>
      </c>
      <c r="L433" s="42" t="str">
        <f>HYPERLINK(SUBSTITUTE(Table2[[#This Row],[URL]],"help.chi.ac.uk/","help-live.chi.ac.uk/docs/"), SUBSTITUTE(Table2[[#This Row],[URL]],"help.chi.ac.uk/","help-live.chi.ac.uk/docs/"))</f>
        <v>https://help-live.chi.ac.uk/docs/layouts-design-theme-and-slide-size</v>
      </c>
    </row>
    <row r="434" spans="1:12" ht="14.25" customHeight="1">
      <c r="A434" s="4" t="s">
        <v>964</v>
      </c>
      <c r="B434" s="7" t="s">
        <v>28</v>
      </c>
      <c r="C434" s="30" t="s">
        <v>216</v>
      </c>
      <c r="D434" s="1"/>
      <c r="E434" s="32" t="s">
        <v>82</v>
      </c>
      <c r="F434" s="1" t="s">
        <v>28</v>
      </c>
      <c r="G434" s="1"/>
      <c r="H434" s="1"/>
      <c r="I434" s="32" t="s">
        <v>83</v>
      </c>
      <c r="J434" s="1"/>
      <c r="K434" s="2">
        <v>45468</v>
      </c>
      <c r="L434" s="42" t="str">
        <f>HYPERLINK(SUBSTITUTE(Table2[[#This Row],[URL]],"help.chi.ac.uk/","help-live.chi.ac.uk/docs/"), SUBSTITUTE(Table2[[#This Row],[URL]],"help.chi.ac.uk/","help-live.chi.ac.uk/docs/"))</f>
        <v>https://help-live.chi.ac.uk/docs/powerpoint-tutorials</v>
      </c>
    </row>
    <row r="435" spans="1:12" ht="14.25" customHeight="1">
      <c r="A435" s="4" t="s">
        <v>965</v>
      </c>
      <c r="B435" s="7" t="s">
        <v>966</v>
      </c>
      <c r="C435" s="30" t="s">
        <v>216</v>
      </c>
      <c r="D435" s="1"/>
      <c r="E435" s="32" t="s">
        <v>82</v>
      </c>
      <c r="F435" s="1" t="s">
        <v>28</v>
      </c>
      <c r="G435" s="1"/>
      <c r="H435" s="1"/>
      <c r="I435" s="32" t="s">
        <v>83</v>
      </c>
      <c r="J435" s="1"/>
      <c r="K435" s="2">
        <v>44785</v>
      </c>
      <c r="L435" s="42" t="str">
        <f>HYPERLINK(SUBSTITUTE(Table2[[#This Row],[URL]],"help.chi.ac.uk/","help-live.chi.ac.uk/docs/"), SUBSTITUTE(Table2[[#This Row],[URL]],"help.chi.ac.uk/","help-live.chi.ac.uk/docs/"))</f>
        <v>https://help-live.chi.ac.uk/docs/recording</v>
      </c>
    </row>
    <row r="436" spans="1:12" ht="14.25" customHeight="1">
      <c r="A436" s="4" t="s">
        <v>967</v>
      </c>
      <c r="B436" s="7" t="s">
        <v>968</v>
      </c>
      <c r="C436" s="30" t="s">
        <v>216</v>
      </c>
      <c r="D436" s="1"/>
      <c r="E436" s="32" t="s">
        <v>82</v>
      </c>
      <c r="F436" s="1" t="s">
        <v>28</v>
      </c>
      <c r="G436" s="1"/>
      <c r="H436" s="1"/>
      <c r="I436" s="32" t="s">
        <v>83</v>
      </c>
      <c r="J436" s="1"/>
      <c r="K436" s="2">
        <v>45484</v>
      </c>
      <c r="L436" s="42" t="str">
        <f>HYPERLINK(SUBSTITUTE(Table2[[#This Row],[URL]],"help.chi.ac.uk/","help-live.chi.ac.uk/docs/"), SUBSTITUTE(Table2[[#This Row],[URL]],"help.chi.ac.uk/","help-live.chi.ac.uk/docs/"))</f>
        <v>https://help-live.chi.ac.uk/docs/remove-background-images</v>
      </c>
    </row>
    <row r="437" spans="1:12" ht="14.25" customHeight="1">
      <c r="A437" s="4" t="s">
        <v>969</v>
      </c>
      <c r="B437" s="7" t="s">
        <v>970</v>
      </c>
      <c r="C437" s="30" t="s">
        <v>216</v>
      </c>
      <c r="D437" s="1"/>
      <c r="E437" s="32" t="s">
        <v>82</v>
      </c>
      <c r="F437" s="1" t="s">
        <v>28</v>
      </c>
      <c r="G437" s="1"/>
      <c r="H437" s="1"/>
      <c r="I437" s="32" t="s">
        <v>83</v>
      </c>
      <c r="J437" s="1"/>
      <c r="K437" s="2">
        <v>45484</v>
      </c>
      <c r="L437" s="42" t="str">
        <f>HYPERLINK(SUBSTITUTE(Table2[[#This Row],[URL]],"help.chi.ac.uk/","help-live.chi.ac.uk/docs/"), SUBSTITUTE(Table2[[#This Row],[URL]],"help.chi.ac.uk/","help-live.chi.ac.uk/docs/"))</f>
        <v>https://help-live.chi.ac.uk/docs/shapes-and-shape-formatting</v>
      </c>
    </row>
    <row r="438" spans="1:12" ht="14.25" customHeight="1">
      <c r="A438" s="4" t="s">
        <v>971</v>
      </c>
      <c r="B438" s="7" t="s">
        <v>972</v>
      </c>
      <c r="C438" s="30" t="s">
        <v>216</v>
      </c>
      <c r="D438" s="1"/>
      <c r="E438" s="32" t="s">
        <v>82</v>
      </c>
      <c r="F438" s="1" t="s">
        <v>28</v>
      </c>
      <c r="G438" s="1"/>
      <c r="H438" s="1"/>
      <c r="I438" s="32" t="s">
        <v>83</v>
      </c>
      <c r="J438" s="1"/>
      <c r="K438" s="2">
        <v>44785</v>
      </c>
      <c r="L438" s="42" t="str">
        <f>HYPERLINK(SUBSTITUTE(Table2[[#This Row],[URL]],"help.chi.ac.uk/","help-live.chi.ac.uk/docs/"), SUBSTITUTE(Table2[[#This Row],[URL]],"help.chi.ac.uk/","help-live.chi.ac.uk/docs/"))</f>
        <v>https://help-live.chi.ac.uk/docs/slide-master</v>
      </c>
    </row>
    <row r="439" spans="1:12" ht="14.25" customHeight="1">
      <c r="A439" s="4" t="s">
        <v>973</v>
      </c>
      <c r="B439" s="7" t="s">
        <v>974</v>
      </c>
      <c r="C439" s="30" t="s">
        <v>216</v>
      </c>
      <c r="D439" s="1"/>
      <c r="E439" s="32" t="s">
        <v>82</v>
      </c>
      <c r="F439" s="1" t="s">
        <v>28</v>
      </c>
      <c r="G439" s="1"/>
      <c r="H439" s="1"/>
      <c r="I439" s="32" t="s">
        <v>83</v>
      </c>
      <c r="J439" s="1"/>
      <c r="K439" s="2">
        <v>45476</v>
      </c>
      <c r="L439" s="42" t="str">
        <f>HYPERLINK(SUBSTITUTE(Table2[[#This Row],[URL]],"help.chi.ac.uk/","help-live.chi.ac.uk/docs/"), SUBSTITUTE(Table2[[#This Row],[URL]],"help.chi.ac.uk/","help-live.chi.ac.uk/docs/"))</f>
        <v>https://help-live.chi.ac.uk/docs/smartart</v>
      </c>
    </row>
    <row r="440" spans="1:12" ht="14.25" customHeight="1">
      <c r="A440" s="4" t="s">
        <v>975</v>
      </c>
      <c r="B440" s="7" t="s">
        <v>976</v>
      </c>
      <c r="C440" s="30" t="s">
        <v>216</v>
      </c>
      <c r="D440" s="1"/>
      <c r="E440" s="32" t="s">
        <v>82</v>
      </c>
      <c r="F440" s="1" t="s">
        <v>28</v>
      </c>
      <c r="G440" s="1"/>
      <c r="H440" s="1"/>
      <c r="I440" s="32" t="s">
        <v>83</v>
      </c>
      <c r="J440" s="1"/>
      <c r="K440" s="2">
        <v>44757</v>
      </c>
      <c r="L440" s="42" t="str">
        <f>HYPERLINK(SUBSTITUTE(Table2[[#This Row],[URL]],"help.chi.ac.uk/","help-live.chi.ac.uk/docs/"), SUBSTITUTE(Table2[[#This Row],[URL]],"help.chi.ac.uk/","help-live.chi.ac.uk/docs/"))</f>
        <v>https://help-live.chi.ac.uk/docs/text-box</v>
      </c>
    </row>
    <row r="441" spans="1:12" ht="14.25" customHeight="1">
      <c r="A441" s="4" t="s">
        <v>977</v>
      </c>
      <c r="B441" s="7" t="s">
        <v>978</v>
      </c>
      <c r="C441" s="30" t="s">
        <v>216</v>
      </c>
      <c r="D441" s="1"/>
      <c r="E441" s="32" t="s">
        <v>82</v>
      </c>
      <c r="F441" s="1" t="s">
        <v>28</v>
      </c>
      <c r="G441" s="1"/>
      <c r="H441" s="1"/>
      <c r="I441" s="32" t="s">
        <v>83</v>
      </c>
      <c r="J441" s="1"/>
      <c r="K441" s="2">
        <v>44785</v>
      </c>
      <c r="L441" s="42" t="str">
        <f>HYPERLINK(SUBSTITUTE(Table2[[#This Row],[URL]],"help.chi.ac.uk/","help-live.chi.ac.uk/docs/"), SUBSTITUTE(Table2[[#This Row],[URL]],"help.chi.ac.uk/","help-live.chi.ac.uk/docs/"))</f>
        <v>https://help-live.chi.ac.uk/docs/zoom-slides</v>
      </c>
    </row>
    <row r="442" spans="1:12" ht="14.25" hidden="1" customHeight="1">
      <c r="A442" s="4" t="s">
        <v>979</v>
      </c>
      <c r="B442" s="7" t="s">
        <v>980</v>
      </c>
      <c r="C442" s="1" t="s">
        <v>63</v>
      </c>
      <c r="D442" s="1" t="s">
        <v>57</v>
      </c>
      <c r="E442" s="32" t="s">
        <v>98</v>
      </c>
      <c r="F442" s="1" t="s">
        <v>29</v>
      </c>
      <c r="G442" s="1"/>
      <c r="H442" s="1"/>
      <c r="I442" s="1" t="s">
        <v>87</v>
      </c>
      <c r="J442" s="1" t="s">
        <v>14</v>
      </c>
      <c r="K442" s="2">
        <v>45723</v>
      </c>
      <c r="L442" s="42" t="str">
        <f>HYPERLINK(SUBSTITUTE(Table2[[#This Row],[URL]],"help.chi.ac.uk/","help-live.chi.ac.uk/docs/"), SUBSTITUTE(Table2[[#This Row],[URL]],"help.chi.ac.uk/","help-live.chi.ac.uk/docs/"))</f>
        <v>https://help-live.chi.ac.uk/docs/adding-print-credit</v>
      </c>
    </row>
    <row r="443" spans="1:12" ht="14.25" hidden="1" customHeight="1">
      <c r="A443" s="4" t="s">
        <v>981</v>
      </c>
      <c r="B443" s="7" t="s">
        <v>982</v>
      </c>
      <c r="C443" s="1" t="s">
        <v>63</v>
      </c>
      <c r="D443" s="1" t="s">
        <v>57</v>
      </c>
      <c r="E443" s="32" t="s">
        <v>98</v>
      </c>
      <c r="F443" s="1" t="s">
        <v>29</v>
      </c>
      <c r="G443" s="1"/>
      <c r="H443" s="1"/>
      <c r="I443" s="32" t="s">
        <v>983</v>
      </c>
      <c r="J443" s="1" t="s">
        <v>32</v>
      </c>
      <c r="K443" s="2">
        <v>45159</v>
      </c>
      <c r="L443" s="42" t="str">
        <f>HYPERLINK(SUBSTITUTE(Table2[[#This Row],[URL]],"help.chi.ac.uk/","help-live.chi.ac.uk/docs/"), SUBSTITUTE(Table2[[#This Row],[URL]],"help.chi.ac.uk/","help-live.chi.ac.uk/docs/"))</f>
        <v>https://help-live.chi.ac.uk/docs/multiple-cost-centres-printing</v>
      </c>
    </row>
    <row r="444" spans="1:12" ht="14.25" hidden="1" customHeight="1">
      <c r="A444" s="4" t="s">
        <v>984</v>
      </c>
      <c r="B444" s="7" t="s">
        <v>985</v>
      </c>
      <c r="C444" s="1" t="s">
        <v>63</v>
      </c>
      <c r="D444" s="1" t="s">
        <v>57</v>
      </c>
      <c r="E444" s="32" t="s">
        <v>98</v>
      </c>
      <c r="F444" s="1" t="s">
        <v>29</v>
      </c>
      <c r="G444" s="1"/>
      <c r="H444" s="1"/>
      <c r="I444" s="1" t="s">
        <v>87</v>
      </c>
      <c r="J444" s="1" t="s">
        <v>32</v>
      </c>
      <c r="K444" s="2">
        <v>45106</v>
      </c>
      <c r="L444" s="42" t="str">
        <f>HYPERLINK(SUBSTITUTE(Table2[[#This Row],[URL]],"help.chi.ac.uk/","help-live.chi.ac.uk/docs/"), SUBSTITUTE(Table2[[#This Row],[URL]],"help.chi.ac.uk/","help-live.chi.ac.uk/docs/"))</f>
        <v>https://help-live.chi.ac.uk/docs/printshop</v>
      </c>
    </row>
    <row r="445" spans="1:12" ht="14.25" hidden="1" customHeight="1">
      <c r="A445" s="4" t="s">
        <v>986</v>
      </c>
      <c r="B445" s="7" t="s">
        <v>987</v>
      </c>
      <c r="C445" s="1" t="s">
        <v>63</v>
      </c>
      <c r="D445" s="1" t="s">
        <v>57</v>
      </c>
      <c r="E445" s="32" t="s">
        <v>98</v>
      </c>
      <c r="F445" s="1" t="s">
        <v>29</v>
      </c>
      <c r="G445" s="1"/>
      <c r="H445" s="1"/>
      <c r="I445" s="1" t="s">
        <v>87</v>
      </c>
      <c r="J445" s="1" t="s">
        <v>14</v>
      </c>
      <c r="K445" s="2">
        <v>45723</v>
      </c>
      <c r="L445" s="42" t="str">
        <f>HYPERLINK(SUBSTITUTE(Table2[[#This Row],[URL]],"help.chi.ac.uk/","help-live.chi.ac.uk/docs/"), SUBSTITUTE(Table2[[#This Row],[URL]],"help.chi.ac.uk/","help-live.chi.ac.uk/docs/"))</f>
        <v>https://help-live.chi.ac.uk/docs/printingcosts</v>
      </c>
    </row>
    <row r="446" spans="1:12" ht="14.25" hidden="1" customHeight="1">
      <c r="A446" s="4" t="s">
        <v>988</v>
      </c>
      <c r="B446" s="7" t="s">
        <v>989</v>
      </c>
      <c r="C446" s="1" t="s">
        <v>63</v>
      </c>
      <c r="D446" s="1" t="s">
        <v>57</v>
      </c>
      <c r="E446" s="32" t="s">
        <v>98</v>
      </c>
      <c r="F446" s="1" t="s">
        <v>29</v>
      </c>
      <c r="G446" s="1"/>
      <c r="H446" s="1"/>
      <c r="I446" s="32" t="s">
        <v>983</v>
      </c>
      <c r="J446" s="1" t="s">
        <v>32</v>
      </c>
      <c r="K446" s="2">
        <v>45202</v>
      </c>
      <c r="L446" s="42" t="str">
        <f>HYPERLINK(SUBSTITUTE(Table2[[#This Row],[URL]],"help.chi.ac.uk/","help-live.chi.ac.uk/docs/"), SUBSTITUTE(Table2[[#This Row],[URL]],"help.chi.ac.uk/","help-live.chi.ac.uk/docs/"))</f>
        <v>https://help-live.chi.ac.uk/docs/printing-personal-device</v>
      </c>
    </row>
    <row r="447" spans="1:12" ht="14.25" hidden="1" customHeight="1">
      <c r="A447" s="4" t="s">
        <v>990</v>
      </c>
      <c r="B447" s="7" t="s">
        <v>991</v>
      </c>
      <c r="C447" s="1" t="s">
        <v>63</v>
      </c>
      <c r="D447" s="1" t="s">
        <v>57</v>
      </c>
      <c r="E447" s="32" t="s">
        <v>98</v>
      </c>
      <c r="F447" s="1" t="s">
        <v>29</v>
      </c>
      <c r="G447" s="1"/>
      <c r="H447" s="1"/>
      <c r="I447" s="1" t="s">
        <v>87</v>
      </c>
      <c r="J447" s="1" t="s">
        <v>14</v>
      </c>
      <c r="K447" s="2">
        <v>45723</v>
      </c>
      <c r="L447" s="42" t="str">
        <f>HYPERLINK(SUBSTITUTE(Table2[[#This Row],[URL]],"help.chi.ac.uk/","help-live.chi.ac.uk/docs/"), SUBSTITUTE(Table2[[#This Row],[URL]],"help.chi.ac.uk/","help-live.chi.ac.uk/docs/"))</f>
        <v>https://help-live.chi.ac.uk/docs/printing-open-access-computer</v>
      </c>
    </row>
    <row r="448" spans="1:12" ht="14.25" hidden="1" customHeight="1">
      <c r="A448" s="4" t="s">
        <v>992</v>
      </c>
      <c r="B448" s="7" t="s">
        <v>993</v>
      </c>
      <c r="C448" s="1" t="s">
        <v>63</v>
      </c>
      <c r="D448" s="1" t="s">
        <v>57</v>
      </c>
      <c r="E448" s="32" t="s">
        <v>98</v>
      </c>
      <c r="F448" s="1" t="s">
        <v>29</v>
      </c>
      <c r="G448" s="1"/>
      <c r="H448" s="1"/>
      <c r="I448" s="1" t="s">
        <v>87</v>
      </c>
      <c r="J448" s="1" t="s">
        <v>14</v>
      </c>
      <c r="K448" s="2">
        <v>44949</v>
      </c>
      <c r="L448" s="42" t="str">
        <f>HYPERLINK(SUBSTITUTE(Table2[[#This Row],[URL]],"help.chi.ac.uk/","help-live.chi.ac.uk/docs/"), SUBSTITUTE(Table2[[#This Row],[URL]],"help.chi.ac.uk/","help-live.chi.ac.uk/docs/"))</f>
        <v>https://help-live.chi.ac.uk/docs/printshop-dissertation-and-binding-service</v>
      </c>
    </row>
    <row r="449" spans="1:12" ht="14.25" hidden="1" customHeight="1">
      <c r="A449" s="4" t="s">
        <v>994</v>
      </c>
      <c r="B449" s="7" t="s">
        <v>995</v>
      </c>
      <c r="C449" s="1" t="s">
        <v>63</v>
      </c>
      <c r="D449" s="1" t="s">
        <v>57</v>
      </c>
      <c r="E449" s="32" t="s">
        <v>98</v>
      </c>
      <c r="F449" s="1" t="s">
        <v>29</v>
      </c>
      <c r="G449" s="1"/>
      <c r="H449" s="1"/>
      <c r="I449" s="1" t="s">
        <v>87</v>
      </c>
      <c r="J449" s="1" t="s">
        <v>14</v>
      </c>
      <c r="K449" s="2">
        <v>44949</v>
      </c>
      <c r="L449" s="42" t="str">
        <f>HYPERLINK(SUBSTITUTE(Table2[[#This Row],[URL]],"help.chi.ac.uk/","help-live.chi.ac.uk/docs/"), SUBSTITUTE(Table2[[#This Row],[URL]],"help.chi.ac.uk/","help-live.chi.ac.uk/docs/"))</f>
        <v>https://help-live.chi.ac.uk/docs/reporting-printer-problem</v>
      </c>
    </row>
    <row r="450" spans="1:12" ht="14.25" hidden="1" customHeight="1">
      <c r="A450" s="4" t="s">
        <v>996</v>
      </c>
      <c r="B450" s="7" t="s">
        <v>997</v>
      </c>
      <c r="C450" s="1" t="s">
        <v>63</v>
      </c>
      <c r="D450" s="1" t="s">
        <v>57</v>
      </c>
      <c r="E450" s="32" t="s">
        <v>98</v>
      </c>
      <c r="F450" s="1" t="s">
        <v>32</v>
      </c>
      <c r="G450" s="1"/>
      <c r="H450" s="1"/>
      <c r="I450" s="1" t="s">
        <v>87</v>
      </c>
      <c r="J450" s="1" t="s">
        <v>32</v>
      </c>
      <c r="K450" s="2">
        <v>44949</v>
      </c>
      <c r="L450" s="42" t="str">
        <f>HYPERLINK(SUBSTITUTE(Table2[[#This Row],[URL]],"help.chi.ac.uk/","help-live.chi.ac.uk/docs/"), SUBSTITUTE(Table2[[#This Row],[URL]],"help.chi.ac.uk/","help-live.chi.ac.uk/docs/"))</f>
        <v>https://help-live.chi.ac.uk/docs/appointments</v>
      </c>
    </row>
    <row r="451" spans="1:12" ht="14.25" hidden="1" customHeight="1">
      <c r="A451" s="4" t="s">
        <v>998</v>
      </c>
      <c r="B451" s="7" t="s">
        <v>999</v>
      </c>
      <c r="C451" s="1" t="s">
        <v>63</v>
      </c>
      <c r="D451" s="1" t="s">
        <v>57</v>
      </c>
      <c r="E451" s="32" t="s">
        <v>98</v>
      </c>
      <c r="F451" s="1" t="s">
        <v>32</v>
      </c>
      <c r="G451" s="1"/>
      <c r="H451" s="1"/>
      <c r="I451" s="32" t="s">
        <v>278</v>
      </c>
      <c r="J451" s="1" t="s">
        <v>32</v>
      </c>
      <c r="K451" s="2">
        <v>44812</v>
      </c>
      <c r="L451" s="42" t="str">
        <f>HYPERLINK(SUBSTITUTE(Table2[[#This Row],[URL]],"help.chi.ac.uk/","help-live.chi.ac.uk/docs/"), SUBSTITUTE(Table2[[#This Row],[URL]],"help.chi.ac.uk/","help-live.chi.ac.uk/docs/"))</f>
        <v>https://help-live.chi.ac.uk/docs/contact-siz</v>
      </c>
    </row>
    <row r="452" spans="1:12" ht="14.25" hidden="1" customHeight="1">
      <c r="A452" s="4" t="s">
        <v>1000</v>
      </c>
      <c r="B452" s="7" t="s">
        <v>1001</v>
      </c>
      <c r="C452" s="1" t="s">
        <v>63</v>
      </c>
      <c r="D452" s="1" t="s">
        <v>57</v>
      </c>
      <c r="E452" s="32" t="s">
        <v>98</v>
      </c>
      <c r="F452" s="1" t="s">
        <v>32</v>
      </c>
      <c r="G452" s="1"/>
      <c r="H452" s="1"/>
      <c r="I452" s="1" t="s">
        <v>87</v>
      </c>
      <c r="J452" s="1" t="s">
        <v>32</v>
      </c>
      <c r="K452" s="2">
        <v>44949</v>
      </c>
      <c r="L452" s="42" t="str">
        <f>HYPERLINK(SUBSTITUTE(Table2[[#This Row],[URL]],"help.chi.ac.uk/","help-live.chi.ac.uk/docs/"), SUBSTITUTE(Table2[[#This Row],[URL]],"help.chi.ac.uk/","help-live.chi.ac.uk/docs/"))</f>
        <v>https://help-live.chi.ac.uk/docs/council-tax</v>
      </c>
    </row>
    <row r="453" spans="1:12" ht="14.25" hidden="1" customHeight="1">
      <c r="A453" s="30" t="s">
        <v>1002</v>
      </c>
      <c r="B453" s="33" t="s">
        <v>1003</v>
      </c>
      <c r="C453" s="30" t="s">
        <v>63</v>
      </c>
      <c r="D453" s="30" t="s">
        <v>57</v>
      </c>
      <c r="E453" s="32" t="s">
        <v>98</v>
      </c>
      <c r="F453" s="30" t="s">
        <v>32</v>
      </c>
      <c r="G453" s="30"/>
      <c r="H453" s="1" t="s">
        <v>301</v>
      </c>
      <c r="I453" s="30" t="s">
        <v>278</v>
      </c>
      <c r="J453" s="30" t="s">
        <v>32</v>
      </c>
      <c r="K453" s="11">
        <v>45875</v>
      </c>
      <c r="L453" s="42" t="str">
        <f>HYPERLINK(SUBSTITUTE(Table2[[#This Row],[URL]],"help.chi.ac.uk/","help-live.chi.ac.uk/docs/"), SUBSTITUTE(Table2[[#This Row],[URL]],"help.chi.ac.uk/","help-live.chi.ac.uk/docs/"))</f>
        <v>https://help-live.chi.ac.uk/docs/diabetes-rap</v>
      </c>
    </row>
    <row r="454" spans="1:12" ht="14.25" hidden="1" customHeight="1">
      <c r="A454" s="4" t="s">
        <v>1004</v>
      </c>
      <c r="B454" s="7" t="s">
        <v>1005</v>
      </c>
      <c r="C454" s="1" t="s">
        <v>56</v>
      </c>
      <c r="D454" s="1"/>
      <c r="E454" s="32" t="s">
        <v>98</v>
      </c>
      <c r="F454" s="1" t="s">
        <v>32</v>
      </c>
      <c r="G454" s="1"/>
      <c r="H454" s="1"/>
      <c r="I454" s="32" t="s">
        <v>278</v>
      </c>
      <c r="J454" s="1" t="s">
        <v>32</v>
      </c>
      <c r="K454" s="2">
        <v>45561</v>
      </c>
      <c r="L454" s="42" t="str">
        <f>HYPERLINK(SUBSTITUTE(Table2[[#This Row],[URL]],"help.chi.ac.uk/","help-live.chi.ac.uk/docs/"), SUBSTITUTE(Table2[[#This Row],[URL]],"help.chi.ac.uk/","help-live.chi.ac.uk/docs/"))</f>
        <v>https://help-live.chi.ac.uk/docs/drafthours</v>
      </c>
    </row>
    <row r="455" spans="1:12" ht="14.25" hidden="1" customHeight="1">
      <c r="A455" s="4" t="s">
        <v>1006</v>
      </c>
      <c r="B455" s="7" t="s">
        <v>1007</v>
      </c>
      <c r="C455" s="1" t="s">
        <v>63</v>
      </c>
      <c r="D455" s="1" t="s">
        <v>57</v>
      </c>
      <c r="E455" s="32" t="s">
        <v>98</v>
      </c>
      <c r="F455" s="1" t="s">
        <v>32</v>
      </c>
      <c r="G455" s="1"/>
      <c r="H455" s="1"/>
      <c r="I455" s="1" t="s">
        <v>87</v>
      </c>
      <c r="J455" s="1" t="s">
        <v>32</v>
      </c>
      <c r="K455" s="2">
        <v>44949</v>
      </c>
      <c r="L455" s="42" t="str">
        <f>HYPERLINK(SUBSTITUTE(Table2[[#This Row],[URL]],"help.chi.ac.uk/","help-live.chi.ac.uk/docs/"), SUBSTITUTE(Table2[[#This Row],[URL]],"help.chi.ac.uk/","help-live.chi.ac.uk/docs/"))</f>
        <v>https://help-live.chi.ac.uk/docs/how-find-us</v>
      </c>
    </row>
    <row r="456" spans="1:12" ht="14.25" hidden="1" customHeight="1">
      <c r="A456" s="4" t="s">
        <v>1008</v>
      </c>
      <c r="B456" s="7" t="s">
        <v>1009</v>
      </c>
      <c r="C456" s="1" t="s">
        <v>56</v>
      </c>
      <c r="D456" s="1" t="s">
        <v>57</v>
      </c>
      <c r="E456" s="32" t="s">
        <v>98</v>
      </c>
      <c r="F456" s="1" t="s">
        <v>32</v>
      </c>
      <c r="G456" s="1"/>
      <c r="H456" s="1"/>
      <c r="I456" s="1" t="s">
        <v>87</v>
      </c>
      <c r="J456" s="1" t="s">
        <v>32</v>
      </c>
      <c r="K456" s="2">
        <v>45336</v>
      </c>
      <c r="L456" s="42" t="str">
        <f>HYPERLINK(SUBSTITUTE(Table2[[#This Row],[URL]],"help.chi.ac.uk/","help-live.chi.ac.uk/docs/"), SUBSTITUTE(Table2[[#This Row],[URL]],"help.chi.ac.uk/","help-live.chi.ac.uk/docs/"))</f>
        <v>https://help-live.chi.ac.uk/docs/let-us-know</v>
      </c>
    </row>
    <row r="457" spans="1:12" ht="14.25" hidden="1" customHeight="1">
      <c r="A457" s="30" t="s">
        <v>1010</v>
      </c>
      <c r="B457" s="7" t="s">
        <v>1011</v>
      </c>
      <c r="C457" s="1" t="s">
        <v>63</v>
      </c>
      <c r="D457" s="1" t="s">
        <v>57</v>
      </c>
      <c r="E457" s="32" t="s">
        <v>98</v>
      </c>
      <c r="F457" s="1" t="s">
        <v>32</v>
      </c>
      <c r="G457" s="1"/>
      <c r="H457" s="1" t="s">
        <v>301</v>
      </c>
      <c r="I457" s="1" t="s">
        <v>87</v>
      </c>
      <c r="J457" s="1" t="s">
        <v>32</v>
      </c>
      <c r="K457" s="2">
        <v>45727</v>
      </c>
      <c r="L457" s="42" t="str">
        <f>HYPERLINK(SUBSTITUTE(Table2[[#This Row],[URL]],"help.chi.ac.uk/","help-live.chi.ac.uk/docs/"), SUBSTITUTE(Table2[[#This Row],[URL]],"help.chi.ac.uk/","help-live.chi.ac.uk/docs/"))</f>
        <v>https://help-live.chi.ac.uk/docs/opening</v>
      </c>
    </row>
    <row r="458" spans="1:12" ht="14.25" hidden="1" customHeight="1">
      <c r="A458" s="4" t="s">
        <v>1012</v>
      </c>
      <c r="B458" s="7" t="s">
        <v>1013</v>
      </c>
      <c r="C458" s="1" t="s">
        <v>56</v>
      </c>
      <c r="D458" s="1" t="s">
        <v>57</v>
      </c>
      <c r="E458" s="32" t="s">
        <v>98</v>
      </c>
      <c r="F458" s="1" t="s">
        <v>32</v>
      </c>
      <c r="G458" s="1"/>
      <c r="H458" s="1"/>
      <c r="I458" s="32" t="s">
        <v>278</v>
      </c>
      <c r="J458" s="1" t="s">
        <v>32</v>
      </c>
      <c r="K458" s="2">
        <v>45607</v>
      </c>
      <c r="L458" s="42" t="str">
        <f>HYPERLINK(SUBSTITUTE(Table2[[#This Row],[URL]],"help.chi.ac.uk/","help-live.chi.ac.uk/docs/"), SUBSTITUTE(Table2[[#This Row],[URL]],"help.chi.ac.uk/","help-live.chi.ac.uk/docs/"))</f>
        <v>https://help-live.chi.ac.uk/docs/siz-charges-payments-fines</v>
      </c>
    </row>
    <row r="459" spans="1:12" ht="14.25" hidden="1" customHeight="1">
      <c r="A459" s="4" t="s">
        <v>1014</v>
      </c>
      <c r="B459" s="7" t="s">
        <v>1015</v>
      </c>
      <c r="C459" s="1" t="s">
        <v>63</v>
      </c>
      <c r="D459" s="1" t="s">
        <v>57</v>
      </c>
      <c r="E459" s="32" t="s">
        <v>98</v>
      </c>
      <c r="F459" s="1" t="s">
        <v>32</v>
      </c>
      <c r="G459" s="1"/>
      <c r="H459" s="1" t="s">
        <v>301</v>
      </c>
      <c r="I459" s="32" t="s">
        <v>278</v>
      </c>
      <c r="J459" s="1" t="s">
        <v>32</v>
      </c>
      <c r="K459" s="2">
        <v>45723</v>
      </c>
      <c r="L459" s="42" t="str">
        <f>HYPERLINK(SUBSTITUTE(Table2[[#This Row],[URL]],"help.chi.ac.uk/","help-live.chi.ac.uk/docs/"), SUBSTITUTE(Table2[[#This Row],[URL]],"help.chi.ac.uk/","help-live.chi.ac.uk/docs/"))</f>
        <v>https://help-live.chi.ac.uk/docs/student-health-anaphylaxis</v>
      </c>
    </row>
    <row r="460" spans="1:12" ht="14.25" hidden="1" customHeight="1">
      <c r="A460" s="4" t="s">
        <v>1016</v>
      </c>
      <c r="B460" s="7" t="s">
        <v>1017</v>
      </c>
      <c r="C460" s="1" t="s">
        <v>56</v>
      </c>
      <c r="D460" s="1" t="s">
        <v>57</v>
      </c>
      <c r="E460" s="32" t="s">
        <v>98</v>
      </c>
      <c r="F460" s="1" t="s">
        <v>32</v>
      </c>
      <c r="G460" s="1"/>
      <c r="H460" s="1" t="s">
        <v>301</v>
      </c>
      <c r="I460" s="32" t="s">
        <v>278</v>
      </c>
      <c r="J460" s="1" t="s">
        <v>32</v>
      </c>
      <c r="K460" s="2">
        <v>45523</v>
      </c>
      <c r="L460" s="42" t="str">
        <f>HYPERLINK(SUBSTITUTE(Table2[[#This Row],[URL]],"help.chi.ac.uk/","help-live.chi.ac.uk/docs/"), SUBSTITUTE(Table2[[#This Row],[URL]],"help.chi.ac.uk/","help-live.chi.ac.uk/docs/"))</f>
        <v>https://help-live.chi.ac.uk/docs/siz</v>
      </c>
    </row>
    <row r="461" spans="1:12" ht="14.25" hidden="1" customHeight="1">
      <c r="A461" s="4" t="s">
        <v>1018</v>
      </c>
      <c r="B461" s="7" t="s">
        <v>1019</v>
      </c>
      <c r="C461" s="1" t="s">
        <v>63</v>
      </c>
      <c r="D461" s="1" t="s">
        <v>57</v>
      </c>
      <c r="E461" s="32" t="s">
        <v>98</v>
      </c>
      <c r="F461" s="1" t="s">
        <v>32</v>
      </c>
      <c r="G461" s="1"/>
      <c r="H461" s="1" t="s">
        <v>301</v>
      </c>
      <c r="I461" s="32" t="s">
        <v>278</v>
      </c>
      <c r="J461" s="1" t="s">
        <v>32</v>
      </c>
      <c r="K461" s="2">
        <v>45660</v>
      </c>
      <c r="L461" s="42" t="str">
        <f>HYPERLINK(SUBSTITUTE(Table2[[#This Row],[URL]],"help.chi.ac.uk/","help-live.chi.ac.uk/docs/"), SUBSTITUTE(Table2[[#This Row],[URL]],"help.chi.ac.uk/","help-live.chi.ac.uk/docs/"))</f>
        <v>https://help-live.chi.ac.uk/docs/holidays</v>
      </c>
    </row>
    <row r="462" spans="1:12" ht="14.25" hidden="1" customHeight="1">
      <c r="A462" s="4" t="s">
        <v>1020</v>
      </c>
      <c r="B462" s="7" t="s">
        <v>77</v>
      </c>
      <c r="C462" s="30" t="s">
        <v>216</v>
      </c>
      <c r="D462" s="1"/>
      <c r="E462" s="32" t="s">
        <v>281</v>
      </c>
      <c r="F462" s="1" t="s">
        <v>34</v>
      </c>
      <c r="G462" s="1"/>
      <c r="H462" s="1" t="s">
        <v>858</v>
      </c>
      <c r="I462" s="32" t="s">
        <v>79</v>
      </c>
      <c r="J462" s="1"/>
      <c r="K462" s="2">
        <v>45617</v>
      </c>
      <c r="L462" s="42"/>
    </row>
    <row r="463" spans="1:12" ht="14.25" hidden="1" customHeight="1">
      <c r="A463" s="4" t="s">
        <v>1021</v>
      </c>
      <c r="B463" s="7" t="s">
        <v>1022</v>
      </c>
      <c r="C463" s="30" t="s">
        <v>216</v>
      </c>
      <c r="D463" s="1"/>
      <c r="E463" s="32" t="s">
        <v>281</v>
      </c>
      <c r="F463" s="1" t="s">
        <v>34</v>
      </c>
      <c r="G463" s="1"/>
      <c r="H463" s="1" t="s">
        <v>858</v>
      </c>
      <c r="I463" s="32" t="s">
        <v>79</v>
      </c>
      <c r="J463" s="1"/>
      <c r="K463" s="2">
        <v>45617</v>
      </c>
      <c r="L463" s="42"/>
    </row>
    <row r="464" spans="1:12" ht="14.25" hidden="1" customHeight="1">
      <c r="A464" s="4" t="s">
        <v>1023</v>
      </c>
      <c r="B464" s="7" t="s">
        <v>1024</v>
      </c>
      <c r="C464" s="30" t="s">
        <v>216</v>
      </c>
      <c r="D464" s="1"/>
      <c r="E464" s="32" t="s">
        <v>281</v>
      </c>
      <c r="F464" s="1" t="s">
        <v>34</v>
      </c>
      <c r="G464" s="1"/>
      <c r="H464" s="1"/>
      <c r="I464" s="32" t="s">
        <v>79</v>
      </c>
      <c r="J464" s="1"/>
      <c r="K464" s="2">
        <v>45660</v>
      </c>
      <c r="L464" s="42" t="str">
        <f>HYPERLINK(SUBSTITUTE(Table2[[#This Row],[URL]],"help.chi.ac.uk/","help-live.chi.ac.uk/docs/"), SUBSTITUTE(Table2[[#This Row],[URL]],"help.chi.ac.uk/","help-live.chi.ac.uk/docs/"))</f>
        <v>https://help-live.chi.ac.uk/docs/campus-card</v>
      </c>
    </row>
    <row r="465" spans="1:12" ht="14.25" hidden="1" customHeight="1">
      <c r="A465" s="4" t="s">
        <v>1025</v>
      </c>
      <c r="B465" s="7" t="s">
        <v>1026</v>
      </c>
      <c r="C465" s="30" t="s">
        <v>216</v>
      </c>
      <c r="D465" s="1"/>
      <c r="E465" s="32" t="s">
        <v>281</v>
      </c>
      <c r="F465" s="1" t="s">
        <v>34</v>
      </c>
      <c r="G465" s="1"/>
      <c r="H465" s="1" t="s">
        <v>858</v>
      </c>
      <c r="I465" s="32" t="s">
        <v>79</v>
      </c>
      <c r="J465" s="1"/>
      <c r="K465" s="2">
        <v>45617</v>
      </c>
      <c r="L465" s="27"/>
    </row>
    <row r="466" spans="1:12" ht="14.25" hidden="1" customHeight="1">
      <c r="A466" s="4" t="s">
        <v>1027</v>
      </c>
      <c r="B466" s="7" t="s">
        <v>1028</v>
      </c>
      <c r="C466" s="30" t="s">
        <v>216</v>
      </c>
      <c r="D466" s="1"/>
      <c r="E466" s="32" t="s">
        <v>281</v>
      </c>
      <c r="F466" s="1" t="s">
        <v>34</v>
      </c>
      <c r="G466" s="1"/>
      <c r="H466" s="1"/>
      <c r="I466" s="32" t="s">
        <v>79</v>
      </c>
      <c r="J466" s="1"/>
      <c r="K466" s="2">
        <v>45617</v>
      </c>
      <c r="L466" s="42" t="str">
        <f>HYPERLINK(SUBSTITUTE(Table2[[#This Row],[URL]],"help.chi.ac.uk/","help-live.chi.ac.uk/docs/"), SUBSTITUTE(Table2[[#This Row],[URL]],"help.chi.ac.uk/","help-live.chi.ac.uk/docs/"))</f>
        <v>https://help-live.chi.ac.uk/docs/chiview-staff</v>
      </c>
    </row>
    <row r="467" spans="1:12" ht="14.25" hidden="1" customHeight="1">
      <c r="A467" s="4" t="s">
        <v>1029</v>
      </c>
      <c r="B467" s="7" t="s">
        <v>1030</v>
      </c>
      <c r="C467" s="30" t="s">
        <v>216</v>
      </c>
      <c r="D467" s="1"/>
      <c r="E467" s="32" t="s">
        <v>281</v>
      </c>
      <c r="F467" s="1" t="s">
        <v>34</v>
      </c>
      <c r="G467" s="10"/>
      <c r="H467" s="1" t="s">
        <v>858</v>
      </c>
      <c r="I467" s="32" t="s">
        <v>79</v>
      </c>
      <c r="J467" s="1"/>
      <c r="K467" s="2">
        <v>45617</v>
      </c>
      <c r="L467" s="42"/>
    </row>
    <row r="468" spans="1:12" ht="14.25" hidden="1" customHeight="1">
      <c r="A468" s="4" t="s">
        <v>1031</v>
      </c>
      <c r="B468" s="7" t="s">
        <v>477</v>
      </c>
      <c r="C468" s="30" t="s">
        <v>216</v>
      </c>
      <c r="D468" s="1"/>
      <c r="E468" s="32" t="s">
        <v>281</v>
      </c>
      <c r="F468" s="1" t="s">
        <v>34</v>
      </c>
      <c r="G468" s="1"/>
      <c r="H468" s="1" t="s">
        <v>858</v>
      </c>
      <c r="I468" s="32" t="s">
        <v>79</v>
      </c>
      <c r="J468" s="1"/>
      <c r="K468" s="2">
        <v>45617</v>
      </c>
      <c r="L468" s="42"/>
    </row>
    <row r="469" spans="1:12" ht="14.25" hidden="1" customHeight="1">
      <c r="A469" s="4" t="s">
        <v>1032</v>
      </c>
      <c r="B469" s="7" t="s">
        <v>1033</v>
      </c>
      <c r="C469" s="30" t="s">
        <v>216</v>
      </c>
      <c r="D469" s="1"/>
      <c r="E469" s="32" t="s">
        <v>281</v>
      </c>
      <c r="F469" s="1" t="s">
        <v>34</v>
      </c>
      <c r="G469" s="1"/>
      <c r="H469" s="1"/>
      <c r="I469" s="32" t="s">
        <v>79</v>
      </c>
      <c r="J469" s="1"/>
      <c r="K469" s="2">
        <v>45660</v>
      </c>
      <c r="L469" s="42" t="str">
        <f>HYPERLINK(SUBSTITUTE(Table2[[#This Row],[URL]],"help.chi.ac.uk/","help-live.chi.ac.uk/docs/"), SUBSTITUTE(Table2[[#This Row],[URL]],"help.chi.ac.uk/","help-live.chi.ac.uk/docs/"))</f>
        <v>https://help-live.chi.ac.uk/docs/files-staff</v>
      </c>
    </row>
    <row r="470" spans="1:12" ht="14.25" hidden="1" customHeight="1">
      <c r="A470" s="30" t="s">
        <v>1034</v>
      </c>
      <c r="B470" s="33" t="s">
        <v>1035</v>
      </c>
      <c r="C470" s="30" t="s">
        <v>216</v>
      </c>
      <c r="D470" s="30"/>
      <c r="E470" s="32" t="s">
        <v>281</v>
      </c>
      <c r="F470" s="30" t="s">
        <v>34</v>
      </c>
      <c r="G470" s="30"/>
      <c r="H470" s="10" t="s">
        <v>858</v>
      </c>
      <c r="I470" s="30" t="s">
        <v>79</v>
      </c>
      <c r="J470" s="30"/>
      <c r="K470" s="11">
        <v>45938</v>
      </c>
      <c r="L470" s="42"/>
    </row>
    <row r="471" spans="1:12" ht="14.25" hidden="1" customHeight="1">
      <c r="A471" s="4" t="s">
        <v>1036</v>
      </c>
      <c r="B471" s="7" t="s">
        <v>1037</v>
      </c>
      <c r="C471" s="30" t="s">
        <v>216</v>
      </c>
      <c r="D471" s="1"/>
      <c r="E471" s="1" t="s">
        <v>281</v>
      </c>
      <c r="F471" s="1" t="s">
        <v>34</v>
      </c>
      <c r="G471" s="1"/>
      <c r="H471" s="1" t="s">
        <v>858</v>
      </c>
      <c r="I471" s="1" t="s">
        <v>87</v>
      </c>
      <c r="J471" s="1"/>
      <c r="K471" s="2">
        <v>45617</v>
      </c>
      <c r="L471" s="1"/>
    </row>
    <row r="472" spans="1:12" ht="14.25" hidden="1" customHeight="1">
      <c r="A472" s="4" t="s">
        <v>1038</v>
      </c>
      <c r="B472" s="7" t="s">
        <v>852</v>
      </c>
      <c r="C472" s="30" t="s">
        <v>216</v>
      </c>
      <c r="D472" s="1"/>
      <c r="E472" s="1" t="s">
        <v>281</v>
      </c>
      <c r="F472" s="1" t="s">
        <v>34</v>
      </c>
      <c r="G472" s="1"/>
      <c r="H472" s="1"/>
      <c r="I472" s="1" t="s">
        <v>87</v>
      </c>
      <c r="J472" s="1"/>
      <c r="K472" s="2">
        <v>45617</v>
      </c>
      <c r="L472" s="42" t="s">
        <v>1039</v>
      </c>
    </row>
    <row r="473" spans="1:12" ht="14.25" hidden="1" customHeight="1">
      <c r="A473" s="4" t="s">
        <v>1040</v>
      </c>
      <c r="B473" s="7" t="s">
        <v>857</v>
      </c>
      <c r="C473" s="30" t="s">
        <v>216</v>
      </c>
      <c r="D473" s="1"/>
      <c r="E473" s="32" t="s">
        <v>281</v>
      </c>
      <c r="F473" s="1" t="s">
        <v>34</v>
      </c>
      <c r="G473" s="1"/>
      <c r="H473" s="1" t="s">
        <v>858</v>
      </c>
      <c r="I473" s="32" t="s">
        <v>79</v>
      </c>
      <c r="J473" s="1"/>
      <c r="K473" s="2">
        <v>45540</v>
      </c>
      <c r="L473" s="42"/>
    </row>
    <row r="474" spans="1:12" ht="14.25" hidden="1" customHeight="1">
      <c r="A474" s="4" t="s">
        <v>1041</v>
      </c>
      <c r="B474" s="7" t="s">
        <v>1042</v>
      </c>
      <c r="C474" s="30" t="s">
        <v>216</v>
      </c>
      <c r="D474" s="1"/>
      <c r="E474" s="32" t="s">
        <v>281</v>
      </c>
      <c r="F474" s="1" t="s">
        <v>34</v>
      </c>
      <c r="G474" s="1"/>
      <c r="H474" s="1"/>
      <c r="I474" s="32" t="s">
        <v>79</v>
      </c>
      <c r="J474" s="1"/>
      <c r="K474" s="2">
        <v>45660</v>
      </c>
      <c r="L474" s="42" t="str">
        <f>HYPERLINK(SUBSTITUTE(Table2[[#This Row],[URL]],"help.chi.ac.uk/","help-live.chi.ac.uk/docs/"), SUBSTITUTE(Table2[[#This Row],[URL]],"help.chi.ac.uk/","help-live.chi.ac.uk/docs/"))</f>
        <v>https://help-live.chi.ac.uk/docs/moodle-staff</v>
      </c>
    </row>
    <row r="475" spans="1:12" ht="14.25" hidden="1" customHeight="1">
      <c r="A475" s="4" t="s">
        <v>1043</v>
      </c>
      <c r="B475" s="7" t="s">
        <v>1044</v>
      </c>
      <c r="C475" s="30" t="s">
        <v>216</v>
      </c>
      <c r="D475" s="1"/>
      <c r="E475" s="32" t="s">
        <v>281</v>
      </c>
      <c r="F475" s="1" t="s">
        <v>34</v>
      </c>
      <c r="G475" s="1"/>
      <c r="H475" s="1"/>
      <c r="I475" s="32" t="s">
        <v>79</v>
      </c>
      <c r="J475" s="1"/>
      <c r="K475" s="2">
        <v>45531</v>
      </c>
      <c r="L475" s="1" t="s">
        <v>1045</v>
      </c>
    </row>
    <row r="476" spans="1:12" ht="14.25" hidden="1" customHeight="1">
      <c r="A476" s="4" t="s">
        <v>1046</v>
      </c>
      <c r="B476" s="7" t="s">
        <v>1047</v>
      </c>
      <c r="C476" s="30" t="s">
        <v>216</v>
      </c>
      <c r="D476" s="1"/>
      <c r="E476" s="32" t="s">
        <v>281</v>
      </c>
      <c r="F476" s="1" t="s">
        <v>34</v>
      </c>
      <c r="G476" s="1"/>
      <c r="H476" s="1" t="s">
        <v>858</v>
      </c>
      <c r="I476" s="32" t="s">
        <v>79</v>
      </c>
      <c r="J476" s="1"/>
      <c r="K476" s="2">
        <v>45617</v>
      </c>
      <c r="L476" s="42"/>
    </row>
    <row r="477" spans="1:12" ht="14.25" hidden="1" customHeight="1">
      <c r="A477" s="4" t="s">
        <v>1048</v>
      </c>
      <c r="B477" s="7" t="s">
        <v>558</v>
      </c>
      <c r="C477" s="30" t="s">
        <v>216</v>
      </c>
      <c r="D477" s="1"/>
      <c r="E477" s="32" t="s">
        <v>281</v>
      </c>
      <c r="F477" s="1" t="s">
        <v>34</v>
      </c>
      <c r="G477" s="1"/>
      <c r="H477" s="1" t="s">
        <v>858</v>
      </c>
      <c r="I477" s="32" t="s">
        <v>79</v>
      </c>
      <c r="J477" s="1"/>
      <c r="K477" s="2">
        <v>45617</v>
      </c>
      <c r="L477" s="42"/>
    </row>
    <row r="478" spans="1:12" ht="14.25" hidden="1" customHeight="1">
      <c r="A478" s="4" t="s">
        <v>1049</v>
      </c>
      <c r="B478" s="7" t="s">
        <v>29</v>
      </c>
      <c r="C478" s="30" t="s">
        <v>216</v>
      </c>
      <c r="D478" s="1"/>
      <c r="E478" s="32" t="s">
        <v>281</v>
      </c>
      <c r="F478" s="1" t="s">
        <v>34</v>
      </c>
      <c r="G478" s="1"/>
      <c r="H478" s="1"/>
      <c r="I478" s="32" t="s">
        <v>79</v>
      </c>
      <c r="J478" s="1"/>
      <c r="K478" s="2">
        <v>45660</v>
      </c>
      <c r="L478" s="42" t="s">
        <v>1050</v>
      </c>
    </row>
    <row r="479" spans="1:12" ht="14.25" hidden="1" customHeight="1">
      <c r="A479" s="4" t="s">
        <v>1051</v>
      </c>
      <c r="B479" s="7" t="s">
        <v>1052</v>
      </c>
      <c r="C479" s="30" t="s">
        <v>216</v>
      </c>
      <c r="D479" s="1"/>
      <c r="E479" s="32" t="s">
        <v>281</v>
      </c>
      <c r="F479" s="1" t="s">
        <v>34</v>
      </c>
      <c r="G479" s="1"/>
      <c r="H479" s="1" t="s">
        <v>858</v>
      </c>
      <c r="I479" s="32" t="s">
        <v>79</v>
      </c>
      <c r="J479" s="1"/>
      <c r="K479" s="2">
        <v>45617</v>
      </c>
      <c r="L479" s="42"/>
    </row>
    <row r="480" spans="1:12" ht="14.25" hidden="1" customHeight="1">
      <c r="A480" s="4" t="s">
        <v>1053</v>
      </c>
      <c r="B480" s="7" t="s">
        <v>1054</v>
      </c>
      <c r="C480" s="30" t="s">
        <v>216</v>
      </c>
      <c r="D480" s="1"/>
      <c r="E480" s="1" t="s">
        <v>281</v>
      </c>
      <c r="F480" s="1" t="s">
        <v>34</v>
      </c>
      <c r="G480" s="1"/>
      <c r="H480" s="1" t="s">
        <v>858</v>
      </c>
      <c r="I480" s="1" t="s">
        <v>87</v>
      </c>
      <c r="J480" s="1"/>
      <c r="K480" s="2">
        <v>45617</v>
      </c>
      <c r="L480" s="42"/>
    </row>
    <row r="481" spans="1:12" ht="14.25" hidden="1" customHeight="1">
      <c r="A481" s="4" t="s">
        <v>1055</v>
      </c>
      <c r="B481" s="7" t="s">
        <v>1056</v>
      </c>
      <c r="C481" s="30" t="s">
        <v>216</v>
      </c>
      <c r="D481" s="1"/>
      <c r="E481" s="32" t="s">
        <v>281</v>
      </c>
      <c r="F481" s="1" t="s">
        <v>34</v>
      </c>
      <c r="G481" s="1"/>
      <c r="H481" s="1" t="s">
        <v>858</v>
      </c>
      <c r="I481" s="32" t="s">
        <v>79</v>
      </c>
      <c r="J481" s="1"/>
      <c r="K481" s="2">
        <v>45617</v>
      </c>
      <c r="L481" s="42"/>
    </row>
    <row r="482" spans="1:12" ht="14.25" hidden="1" customHeight="1">
      <c r="A482" s="4" t="s">
        <v>1057</v>
      </c>
      <c r="B482" s="7" t="s">
        <v>1058</v>
      </c>
      <c r="C482" s="30" t="s">
        <v>216</v>
      </c>
      <c r="D482" s="1"/>
      <c r="E482" s="32" t="s">
        <v>281</v>
      </c>
      <c r="F482" s="1" t="s">
        <v>34</v>
      </c>
      <c r="G482" s="1"/>
      <c r="H482" s="1"/>
      <c r="I482" s="32" t="s">
        <v>79</v>
      </c>
      <c r="J482" s="1"/>
      <c r="K482" s="2">
        <v>45531</v>
      </c>
      <c r="L482" s="42" t="str">
        <f>HYPERLINK(SUBSTITUTE(Table2[[#This Row],[URL]],"help.chi.ac.uk/","help-live.chi.ac.uk/docs/"), SUBSTITUTE(Table2[[#This Row],[URL]],"help.chi.ac.uk/","help-live.chi.ac.uk/docs/"))</f>
        <v>https://help-live.chi.ac.uk/docs/staff</v>
      </c>
    </row>
    <row r="483" spans="1:12" ht="12" hidden="1" customHeight="1">
      <c r="A483" s="4" t="s">
        <v>1059</v>
      </c>
      <c r="B483" s="7" t="s">
        <v>1060</v>
      </c>
      <c r="C483" s="30" t="s">
        <v>216</v>
      </c>
      <c r="D483" s="1"/>
      <c r="E483" s="32" t="s">
        <v>281</v>
      </c>
      <c r="F483" s="1" t="s">
        <v>34</v>
      </c>
      <c r="G483" s="1"/>
      <c r="H483" s="1"/>
      <c r="I483" s="32" t="s">
        <v>79</v>
      </c>
      <c r="J483" s="1"/>
      <c r="K483" s="2">
        <v>45617</v>
      </c>
      <c r="L483" s="42" t="str">
        <f>HYPERLINK(SUBSTITUTE(Table2[[#This Row],[URL]],"help.chi.ac.uk/","help-live.chi.ac.uk/docs/"), SUBSTITUTE(Table2[[#This Row],[URL]],"help.chi.ac.uk/","help-live.chi.ac.uk/docs/"))</f>
        <v>https://help-live.chi.ac.uk/docs/staff-intranet</v>
      </c>
    </row>
    <row r="484" spans="1:12" ht="14.25" hidden="1" customHeight="1">
      <c r="A484" s="4" t="s">
        <v>1061</v>
      </c>
      <c r="B484" s="45" t="s">
        <v>1062</v>
      </c>
      <c r="C484" s="43" t="s">
        <v>216</v>
      </c>
      <c r="D484" s="1"/>
      <c r="E484" s="32" t="s">
        <v>281</v>
      </c>
      <c r="F484" s="1" t="s">
        <v>34</v>
      </c>
      <c r="G484" s="1"/>
      <c r="H484" s="1" t="s">
        <v>858</v>
      </c>
      <c r="I484" s="32" t="s">
        <v>79</v>
      </c>
      <c r="J484" s="1"/>
      <c r="K484" s="2">
        <v>45617</v>
      </c>
      <c r="L484" s="42"/>
    </row>
    <row r="485" spans="1:12" ht="14.25" hidden="1" customHeight="1">
      <c r="A485" s="4" t="s">
        <v>1063</v>
      </c>
      <c r="B485" s="7" t="s">
        <v>1064</v>
      </c>
      <c r="C485" s="30" t="s">
        <v>216</v>
      </c>
      <c r="D485" s="1"/>
      <c r="E485" s="32" t="s">
        <v>281</v>
      </c>
      <c r="F485" s="1" t="s">
        <v>34</v>
      </c>
      <c r="G485" s="1"/>
      <c r="H485" s="1" t="s">
        <v>858</v>
      </c>
      <c r="I485" s="32" t="s">
        <v>79</v>
      </c>
      <c r="J485" s="1"/>
      <c r="K485" s="2">
        <v>45617</v>
      </c>
      <c r="L485" s="42"/>
    </row>
    <row r="486" spans="1:12" ht="14.25" hidden="1" customHeight="1">
      <c r="A486" s="4" t="s">
        <v>1065</v>
      </c>
      <c r="B486" s="7" t="s">
        <v>1066</v>
      </c>
      <c r="C486" s="30" t="s">
        <v>216</v>
      </c>
      <c r="D486" s="1"/>
      <c r="E486" s="32" t="s">
        <v>281</v>
      </c>
      <c r="F486" s="1" t="s">
        <v>34</v>
      </c>
      <c r="G486" s="1"/>
      <c r="H486" s="1" t="s">
        <v>858</v>
      </c>
      <c r="I486" s="32" t="s">
        <v>79</v>
      </c>
      <c r="J486" s="1"/>
      <c r="K486" s="2">
        <v>45660</v>
      </c>
      <c r="L486" s="42" t="s">
        <v>1067</v>
      </c>
    </row>
    <row r="487" spans="1:12" ht="14.25" hidden="1" customHeight="1">
      <c r="A487" s="4" t="s">
        <v>1068</v>
      </c>
      <c r="B487" s="7" t="s">
        <v>1069</v>
      </c>
      <c r="C487" s="30" t="s">
        <v>216</v>
      </c>
      <c r="D487" s="1"/>
      <c r="E487" s="32" t="s">
        <v>281</v>
      </c>
      <c r="F487" s="1" t="s">
        <v>34</v>
      </c>
      <c r="G487" s="1"/>
      <c r="H487" s="1"/>
      <c r="I487" s="32" t="s">
        <v>79</v>
      </c>
      <c r="J487" s="1"/>
      <c r="K487" s="2">
        <v>45617</v>
      </c>
      <c r="L487" s="42" t="str">
        <f>HYPERLINK(SUBSTITUTE(Table2[[#This Row],[URL]],"help.chi.ac.uk/","help-live.chi.ac.uk/docs/"), SUBSTITUTE(Table2[[#This Row],[URL]],"help.chi.ac.uk/","help-live.chi.ac.uk/docs/"))</f>
        <v>https://help-live.chi.ac.uk/docs/wi-fi</v>
      </c>
    </row>
    <row r="488" spans="1:12" ht="14.25" hidden="1" customHeight="1">
      <c r="A488" s="4" t="s">
        <v>1070</v>
      </c>
      <c r="B488" s="7" t="s">
        <v>77</v>
      </c>
      <c r="C488" s="30" t="s">
        <v>216</v>
      </c>
      <c r="D488" s="1"/>
      <c r="E488" s="32" t="s">
        <v>281</v>
      </c>
      <c r="F488" s="1" t="s">
        <v>36</v>
      </c>
      <c r="G488" s="1"/>
      <c r="H488" s="1"/>
      <c r="I488" s="32" t="s">
        <v>79</v>
      </c>
      <c r="J488" s="1"/>
      <c r="K488" s="2">
        <v>45617</v>
      </c>
      <c r="L488" s="49" t="s">
        <v>1071</v>
      </c>
    </row>
    <row r="489" spans="1:12" ht="14.25" hidden="1" customHeight="1">
      <c r="A489" s="4" t="s">
        <v>1072</v>
      </c>
      <c r="B489" s="7" t="s">
        <v>1022</v>
      </c>
      <c r="C489" s="30" t="s">
        <v>216</v>
      </c>
      <c r="D489" s="1"/>
      <c r="E489" s="32" t="s">
        <v>281</v>
      </c>
      <c r="F489" s="1" t="s">
        <v>36</v>
      </c>
      <c r="G489" s="1"/>
      <c r="H489" s="1"/>
      <c r="I489" s="32" t="s">
        <v>79</v>
      </c>
      <c r="J489" s="1"/>
      <c r="K489" s="2">
        <v>45617</v>
      </c>
      <c r="L489" s="42" t="str">
        <f>HYPERLINK(SUBSTITUTE(Table2[[#This Row],[URL]],"help.chi.ac.uk/","help-live.chi.ac.uk/docs/"), SUBSTITUTE(Table2[[#This Row],[URL]],"help.chi.ac.uk/","help-live.chi.ac.uk/docs/"))</f>
        <v>https://help-live.chi.ac.uk/docs/booking-computers-rooms</v>
      </c>
    </row>
    <row r="490" spans="1:12" ht="14.25" hidden="1" customHeight="1">
      <c r="A490" s="4" t="s">
        <v>1073</v>
      </c>
      <c r="B490" s="7" t="s">
        <v>1074</v>
      </c>
      <c r="C490" s="30" t="s">
        <v>216</v>
      </c>
      <c r="D490" s="1"/>
      <c r="E490" s="1" t="s">
        <v>281</v>
      </c>
      <c r="F490" s="1" t="s">
        <v>36</v>
      </c>
      <c r="G490" s="1"/>
      <c r="H490" s="1"/>
      <c r="I490" s="1" t="s">
        <v>87</v>
      </c>
      <c r="J490" s="1"/>
      <c r="K490" s="2">
        <v>45617</v>
      </c>
      <c r="L490" s="42" t="str">
        <f>HYPERLINK(SUBSTITUTE(Table2[[#This Row],[URL]],"help.chi.ac.uk/","help-live.chi.ac.uk/docs/"), SUBSTITUTE(Table2[[#This Row],[URL]],"help.chi.ac.uk/","help-live.chi.ac.uk/docs/"))</f>
        <v>https://help-live.chi.ac.uk/docs/campus-card-attendance-recording</v>
      </c>
    </row>
    <row r="491" spans="1:12" ht="14.25" hidden="1" customHeight="1">
      <c r="A491" s="4" t="s">
        <v>1075</v>
      </c>
      <c r="B491" s="7" t="s">
        <v>1026</v>
      </c>
      <c r="C491" s="30" t="s">
        <v>216</v>
      </c>
      <c r="D491" s="1"/>
      <c r="E491" s="32" t="s">
        <v>281</v>
      </c>
      <c r="F491" s="1" t="s">
        <v>36</v>
      </c>
      <c r="G491" s="1"/>
      <c r="H491" s="1"/>
      <c r="I491" s="32" t="s">
        <v>79</v>
      </c>
      <c r="J491" s="1"/>
      <c r="K491" s="2">
        <v>45660</v>
      </c>
      <c r="L491" s="49" t="s">
        <v>1076</v>
      </c>
    </row>
    <row r="492" spans="1:12" ht="14.25" hidden="1" customHeight="1">
      <c r="A492" s="4" t="s">
        <v>1077</v>
      </c>
      <c r="B492" s="7" t="s">
        <v>1078</v>
      </c>
      <c r="C492" s="30" t="s">
        <v>216</v>
      </c>
      <c r="D492" s="1"/>
      <c r="E492" s="1" t="s">
        <v>281</v>
      </c>
      <c r="F492" s="1" t="s">
        <v>36</v>
      </c>
      <c r="G492" s="1"/>
      <c r="H492" s="1"/>
      <c r="I492" s="1" t="s">
        <v>87</v>
      </c>
      <c r="J492" s="1"/>
      <c r="K492" s="2">
        <v>45617</v>
      </c>
      <c r="L492" s="42" t="str">
        <f>HYPERLINK(SUBSTITUTE(Table2[[#This Row],[URL]],"help.chi.ac.uk/","help-live.chi.ac.uk/docs/"), SUBSTITUTE(Table2[[#This Row],[URL]],"help.chi.ac.uk/","help-live.chi.ac.uk/docs/"))</f>
        <v>https://help-live.chi.ac.uk/docs/chiview-your-student-record</v>
      </c>
    </row>
    <row r="493" spans="1:12" ht="14.25" hidden="1" customHeight="1">
      <c r="A493" s="30" t="s">
        <v>1079</v>
      </c>
      <c r="B493" s="33" t="s">
        <v>1080</v>
      </c>
      <c r="C493" s="30" t="s">
        <v>216</v>
      </c>
      <c r="D493" s="30"/>
      <c r="E493" s="1" t="s">
        <v>281</v>
      </c>
      <c r="F493" s="10" t="s">
        <v>36</v>
      </c>
      <c r="G493" s="10"/>
      <c r="H493" s="30" t="s">
        <v>87</v>
      </c>
      <c r="I493" s="30" t="s">
        <v>87</v>
      </c>
      <c r="J493" s="30"/>
      <c r="K493" s="11">
        <v>45861</v>
      </c>
      <c r="L493" s="42" t="str">
        <f>HYPERLINK(SUBSTITUTE(Table2[[#This Row],[URL]],"help.chi.ac.uk/","help-live.chi.ac.uk/docs/"), SUBSTITUTE(Table2[[#This Row],[URL]],"help.chi.ac.uk/","help-live.chi.ac.uk/docs/"))</f>
        <v>https://help-live.chi.ac.uk/docs/email-calendar-microsoft-365</v>
      </c>
    </row>
    <row r="494" spans="1:12" ht="14.25" hidden="1" customHeight="1">
      <c r="A494" s="4" t="s">
        <v>1081</v>
      </c>
      <c r="B494" s="7" t="s">
        <v>477</v>
      </c>
      <c r="C494" s="30" t="s">
        <v>216</v>
      </c>
      <c r="D494" s="1"/>
      <c r="E494" s="32" t="s">
        <v>281</v>
      </c>
      <c r="F494" s="1" t="s">
        <v>36</v>
      </c>
      <c r="G494" s="1"/>
      <c r="H494" s="1"/>
      <c r="I494" s="32" t="s">
        <v>79</v>
      </c>
      <c r="J494" s="1"/>
      <c r="K494" s="2">
        <v>45617</v>
      </c>
      <c r="L494" s="42" t="s">
        <v>1082</v>
      </c>
    </row>
    <row r="495" spans="1:12" ht="14.25" hidden="1" customHeight="1">
      <c r="A495" s="4" t="s">
        <v>1083</v>
      </c>
      <c r="B495" s="7" t="s">
        <v>1084</v>
      </c>
      <c r="C495" s="30" t="s">
        <v>216</v>
      </c>
      <c r="D495" s="1"/>
      <c r="E495" s="1" t="s">
        <v>281</v>
      </c>
      <c r="F495" s="1" t="s">
        <v>36</v>
      </c>
      <c r="G495" s="1"/>
      <c r="H495" s="1"/>
      <c r="I495" s="1" t="s">
        <v>87</v>
      </c>
      <c r="J495" s="1"/>
      <c r="K495" s="2">
        <v>45617</v>
      </c>
      <c r="L495" s="42" t="str">
        <f>HYPERLINK(SUBSTITUTE(Table2[[#This Row],[URL]],"help.chi.ac.uk/","help-live.chi.ac.uk/docs/"), SUBSTITUTE(Table2[[#This Row],[URL]],"help.chi.ac.uk/","help-live.chi.ac.uk/docs/"))</f>
        <v>https://help-live.chi.ac.uk/docs/files-student</v>
      </c>
    </row>
    <row r="496" spans="1:12" ht="14.25" hidden="1" customHeight="1">
      <c r="A496" s="30" t="s">
        <v>1085</v>
      </c>
      <c r="B496" s="33" t="s">
        <v>1035</v>
      </c>
      <c r="C496" s="30" t="s">
        <v>216</v>
      </c>
      <c r="D496" s="30"/>
      <c r="E496" s="32" t="s">
        <v>281</v>
      </c>
      <c r="F496" s="30" t="s">
        <v>36</v>
      </c>
      <c r="G496" s="30"/>
      <c r="H496" s="30" t="s">
        <v>1086</v>
      </c>
      <c r="I496" s="30" t="s">
        <v>79</v>
      </c>
      <c r="J496" s="30"/>
      <c r="K496" s="11">
        <v>45938</v>
      </c>
      <c r="L496" s="42" t="str">
        <f>HYPERLINK(SUBSTITUTE(Table2[[#This Row],[URL]],"help.chi.ac.uk/","help-live.chi.ac.uk/docs/"), SUBSTITUTE(Table2[[#This Row],[URL]],"help.chi.ac.uk/","help-live.chi.ac.uk/docs/"))</f>
        <v>https://help-live.chi.ac.uk/docs/ai</v>
      </c>
    </row>
    <row r="497" spans="1:12" ht="14.25" hidden="1" customHeight="1">
      <c r="A497" s="4" t="s">
        <v>1087</v>
      </c>
      <c r="B497" s="7" t="s">
        <v>1037</v>
      </c>
      <c r="C497" s="30" t="s">
        <v>216</v>
      </c>
      <c r="D497" s="1"/>
      <c r="E497" s="1" t="s">
        <v>281</v>
      </c>
      <c r="F497" s="1" t="s">
        <v>36</v>
      </c>
      <c r="G497" s="1"/>
      <c r="H497" s="1"/>
      <c r="I497" s="1" t="s">
        <v>87</v>
      </c>
      <c r="J497" s="1"/>
      <c r="K497" s="2">
        <v>45617</v>
      </c>
      <c r="L497" s="42" t="str">
        <f>HYPERLINK(SUBSTITUTE(Table2[[#This Row],[URL]],"help.chi.ac.uk/","help-live.chi.ac.uk/docs/"), SUBSTITUTE(Table2[[#This Row],[URL]],"help.chi.ac.uk/","help-live.chi.ac.uk/docs/"))</f>
        <v>https://help-live.chi.ac.uk/docs/help-site</v>
      </c>
    </row>
    <row r="498" spans="1:12" ht="14.25" hidden="1" customHeight="1">
      <c r="A498" s="4" t="s">
        <v>1088</v>
      </c>
      <c r="B498" s="7" t="s">
        <v>1089</v>
      </c>
      <c r="C498" s="30" t="s">
        <v>216</v>
      </c>
      <c r="D498" s="1"/>
      <c r="E498" s="32" t="s">
        <v>281</v>
      </c>
      <c r="F498" s="1" t="s">
        <v>36</v>
      </c>
      <c r="G498" s="1"/>
      <c r="H498" s="1"/>
      <c r="I498" s="32" t="s">
        <v>79</v>
      </c>
      <c r="J498" s="1"/>
      <c r="K498" s="2">
        <v>45617</v>
      </c>
      <c r="L498" s="42" t="str">
        <f>HYPERLINK(SUBSTITUTE(Table2[[#This Row],[URL]],"help.chi.ac.uk/","help-live.chi.ac.uk/docs/"), SUBSTITUTE(Table2[[#This Row],[URL]],"help.chi.ac.uk/","help-live.chi.ac.uk/docs/"))</f>
        <v>https://help-live.chi.ac.uk/docs/induction-checklist</v>
      </c>
    </row>
    <row r="499" spans="1:12" ht="14.25" hidden="1" customHeight="1">
      <c r="A499" s="4" t="s">
        <v>1090</v>
      </c>
      <c r="B499" s="7" t="s">
        <v>852</v>
      </c>
      <c r="C499" s="30" t="s">
        <v>216</v>
      </c>
      <c r="D499" s="1"/>
      <c r="E499" s="32" t="s">
        <v>281</v>
      </c>
      <c r="F499" s="1" t="s">
        <v>36</v>
      </c>
      <c r="G499" s="1"/>
      <c r="H499" s="1"/>
      <c r="I499" s="32" t="s">
        <v>79</v>
      </c>
      <c r="J499" s="1"/>
      <c r="K499" s="2">
        <v>45617</v>
      </c>
      <c r="L499" s="42" t="str">
        <f>HYPERLINK(SUBSTITUTE(Table2[[#This Row],[URL]],"help.chi.ac.uk/","help-live.chi.ac.uk/docs/"), SUBSTITUTE(Table2[[#This Row],[URL]],"help.chi.ac.uk/","help-live.chi.ac.uk/docs/"))</f>
        <v>https://help-live.chi.ac.uk/docs/library-resources</v>
      </c>
    </row>
    <row r="500" spans="1:12" ht="14.25" hidden="1" customHeight="1">
      <c r="A500" s="4" t="s">
        <v>1091</v>
      </c>
      <c r="B500" s="7" t="s">
        <v>857</v>
      </c>
      <c r="C500" s="30" t="s">
        <v>216</v>
      </c>
      <c r="D500" s="1"/>
      <c r="E500" s="32" t="s">
        <v>281</v>
      </c>
      <c r="F500" s="1" t="s">
        <v>36</v>
      </c>
      <c r="G500" s="1"/>
      <c r="H500" s="1"/>
      <c r="I500" s="32" t="s">
        <v>79</v>
      </c>
      <c r="J500" s="1"/>
      <c r="K500" s="2">
        <v>45723</v>
      </c>
      <c r="L500" s="42" t="str">
        <f>HYPERLINK(SUBSTITUTE(Table2[[#This Row],[URL]],"help.chi.ac.uk/","help-live.chi.ac.uk/docs/"), SUBSTITUTE(Table2[[#This Row],[URL]],"help.chi.ac.uk/","help-live.chi.ac.uk/docs/"))</f>
        <v>https://help-live.chi.ac.uk/docs/mobile-app</v>
      </c>
    </row>
    <row r="501" spans="1:12" ht="14.25" hidden="1" customHeight="1">
      <c r="A501" s="4" t="s">
        <v>1092</v>
      </c>
      <c r="B501" s="7" t="s">
        <v>1093</v>
      </c>
      <c r="C501" s="30" t="s">
        <v>216</v>
      </c>
      <c r="D501" s="1"/>
      <c r="E501" s="1" t="s">
        <v>281</v>
      </c>
      <c r="F501" s="1" t="s">
        <v>36</v>
      </c>
      <c r="G501" s="1"/>
      <c r="H501" s="1"/>
      <c r="I501" s="1" t="s">
        <v>87</v>
      </c>
      <c r="J501" s="1"/>
      <c r="K501" s="2">
        <v>45617</v>
      </c>
      <c r="L501" s="42" t="str">
        <f>HYPERLINK(SUBSTITUTE(Table2[[#This Row],[URL]],"help.chi.ac.uk/","help-live.chi.ac.uk/docs/"), SUBSTITUTE(Table2[[#This Row],[URL]],"help.chi.ac.uk/","help-live.chi.ac.uk/docs/"))</f>
        <v>https://help-live.chi.ac.uk/docs/moodle-students</v>
      </c>
    </row>
    <row r="502" spans="1:12" ht="14.25" hidden="1" customHeight="1">
      <c r="A502" s="4" t="s">
        <v>1094</v>
      </c>
      <c r="B502" s="7" t="s">
        <v>1044</v>
      </c>
      <c r="C502" s="30" t="s">
        <v>216</v>
      </c>
      <c r="D502" s="1"/>
      <c r="E502" s="32" t="s">
        <v>281</v>
      </c>
      <c r="F502" s="1" t="s">
        <v>36</v>
      </c>
      <c r="G502" s="1"/>
      <c r="H502" s="1"/>
      <c r="I502" s="32" t="s">
        <v>79</v>
      </c>
      <c r="J502" s="1"/>
      <c r="K502" s="2">
        <v>45531</v>
      </c>
      <c r="L502" s="42" t="str">
        <f>HYPERLINK(SUBSTITUTE(Table2[[#This Row],[URL]],"help.chi.ac.uk/","help-live.chi.ac.uk/docs/"), SUBSTITUTE(Table2[[#This Row],[URL]],"help.chi.ac.uk/","help-live.chi.ac.uk/docs/"))</f>
        <v>https://help-live.chi.ac.uk/docs/multi-factor-authentication-0</v>
      </c>
    </row>
    <row r="503" spans="1:12" ht="14.25" hidden="1" customHeight="1">
      <c r="A503" s="4" t="s">
        <v>1095</v>
      </c>
      <c r="B503" s="7" t="s">
        <v>1047</v>
      </c>
      <c r="C503" s="30" t="s">
        <v>216</v>
      </c>
      <c r="D503" s="1"/>
      <c r="E503" s="32" t="s">
        <v>281</v>
      </c>
      <c r="F503" s="1" t="s">
        <v>36</v>
      </c>
      <c r="G503" s="1"/>
      <c r="H503" s="1"/>
      <c r="I503" s="32" t="s">
        <v>79</v>
      </c>
      <c r="J503" s="1"/>
      <c r="K503" s="2">
        <v>45617</v>
      </c>
      <c r="L503" s="42" t="str">
        <f>HYPERLINK(SUBSTITUTE(Table2[[#This Row],[URL]],"help.chi.ac.uk/","help-live.chi.ac.uk/docs/"), SUBSTITUTE(Table2[[#This Row],[URL]],"help.chi.ac.uk/","help-live.chi.ac.uk/docs/"))</f>
        <v>https://help-live.chi.ac.uk/docs/offers-discounts</v>
      </c>
    </row>
    <row r="504" spans="1:12" ht="14.25" hidden="1" customHeight="1">
      <c r="A504" s="4" t="s">
        <v>1096</v>
      </c>
      <c r="B504" s="7" t="s">
        <v>558</v>
      </c>
      <c r="C504" s="30" t="s">
        <v>216</v>
      </c>
      <c r="D504" s="1"/>
      <c r="E504" s="1" t="s">
        <v>281</v>
      </c>
      <c r="F504" s="1" t="s">
        <v>36</v>
      </c>
      <c r="G504" s="1"/>
      <c r="H504" s="1"/>
      <c r="I504" s="1" t="s">
        <v>87</v>
      </c>
      <c r="J504" s="1"/>
      <c r="K504" s="2">
        <v>45617</v>
      </c>
      <c r="L504" s="42" t="str">
        <f>HYPERLINK(SUBSTITUTE(Table2[[#This Row],[URL]],"help.chi.ac.uk/","help-live.chi.ac.uk/docs/"), SUBSTITUTE(Table2[[#This Row],[URL]],"help.chi.ac.uk/","help-live.chi.ac.uk/docs/"))</f>
        <v>https://help-live.chi.ac.uk/docs/password-manager</v>
      </c>
    </row>
    <row r="505" spans="1:12" ht="14.25" hidden="1" customHeight="1">
      <c r="A505" s="4" t="s">
        <v>1097</v>
      </c>
      <c r="B505" s="7" t="s">
        <v>29</v>
      </c>
      <c r="C505" s="30" t="s">
        <v>216</v>
      </c>
      <c r="D505" s="1"/>
      <c r="E505" s="1" t="s">
        <v>281</v>
      </c>
      <c r="F505" s="1" t="s">
        <v>36</v>
      </c>
      <c r="G505" s="1"/>
      <c r="H505" s="1"/>
      <c r="I505" s="1" t="s">
        <v>87</v>
      </c>
      <c r="J505" s="1"/>
      <c r="K505" s="2">
        <v>45660</v>
      </c>
      <c r="L505" s="42" t="str">
        <f>HYPERLINK(SUBSTITUTE(Table2[[#This Row],[URL]],"help.chi.ac.uk/","help-live.chi.ac.uk/docs/"), SUBSTITUTE(Table2[[#This Row],[URL]],"help.chi.ac.uk/","help-live.chi.ac.uk/docs/"))</f>
        <v>https://help-live.chi.ac.uk/docs/printing</v>
      </c>
    </row>
    <row r="506" spans="1:12" ht="14.25" hidden="1" customHeight="1">
      <c r="A506" s="4" t="s">
        <v>1098</v>
      </c>
      <c r="B506" s="7" t="s">
        <v>1052</v>
      </c>
      <c r="C506" s="30" t="s">
        <v>216</v>
      </c>
      <c r="D506" s="1"/>
      <c r="E506" s="1" t="s">
        <v>281</v>
      </c>
      <c r="F506" s="1" t="s">
        <v>36</v>
      </c>
      <c r="G506" s="1"/>
      <c r="H506" s="1"/>
      <c r="I506" s="1" t="s">
        <v>87</v>
      </c>
      <c r="J506" s="1"/>
      <c r="K506" s="2">
        <v>45660</v>
      </c>
      <c r="L506" s="42" t="str">
        <f>HYPERLINK(SUBSTITUTE(Table2[[#This Row],[URL]],"help.chi.ac.uk/","help-live.chi.ac.uk/docs/"), SUBSTITUTE(Table2[[#This Row],[URL]],"help.chi.ac.uk/","help-live.chi.ac.uk/docs/"))</f>
        <v>https://help-live.chi.ac.uk/docs/remote-access-university-desktops</v>
      </c>
    </row>
    <row r="507" spans="1:12" ht="14.25" hidden="1" customHeight="1">
      <c r="A507" s="30" t="s">
        <v>1099</v>
      </c>
      <c r="B507" s="33" t="s">
        <v>1100</v>
      </c>
      <c r="C507" s="30" t="s">
        <v>216</v>
      </c>
      <c r="D507" s="30"/>
      <c r="E507" s="1" t="s">
        <v>281</v>
      </c>
      <c r="F507" s="30" t="s">
        <v>36</v>
      </c>
      <c r="G507" s="30"/>
      <c r="H507" s="30" t="s">
        <v>87</v>
      </c>
      <c r="I507" s="30" t="s">
        <v>87</v>
      </c>
      <c r="J507" s="30"/>
      <c r="K507" s="11">
        <v>45855</v>
      </c>
      <c r="L507" s="42" t="str">
        <f>HYPERLINK(SUBSTITUTE(Table2[[#This Row],[URL]],"help.chi.ac.uk/","help-live.chi.ac.uk/docs/"), SUBSTITUTE(Table2[[#This Row],[URL]],"help.chi.ac.uk/","help-live.chi.ac.uk/docs/"))</f>
        <v>https://help-live.chi.ac.uk/docs/setting-your-password</v>
      </c>
    </row>
    <row r="508" spans="1:12" ht="14.25" hidden="1" customHeight="1">
      <c r="A508" s="4" t="s">
        <v>1101</v>
      </c>
      <c r="B508" s="7" t="s">
        <v>1054</v>
      </c>
      <c r="C508" s="30" t="s">
        <v>216</v>
      </c>
      <c r="D508" s="1"/>
      <c r="E508" s="32" t="s">
        <v>281</v>
      </c>
      <c r="F508" s="1" t="s">
        <v>36</v>
      </c>
      <c r="G508" s="1"/>
      <c r="H508" s="1"/>
      <c r="I508" s="32" t="s">
        <v>79</v>
      </c>
      <c r="J508" s="1"/>
      <c r="K508" s="2">
        <v>45617</v>
      </c>
      <c r="L508" s="42" t="str">
        <f>HYPERLINK(SUBSTITUTE(Table2[[#This Row],[URL]],"help.chi.ac.uk/","help-live.chi.ac.uk/docs/"), SUBSTITUTE(Table2[[#This Row],[URL]],"help.chi.ac.uk/","help-live.chi.ac.uk/docs/"))</f>
        <v>https://help-live.chi.ac.uk/docs/skills-training</v>
      </c>
    </row>
    <row r="509" spans="1:12" ht="14.25" hidden="1" customHeight="1">
      <c r="A509" s="4" t="s">
        <v>1102</v>
      </c>
      <c r="B509" s="7" t="s">
        <v>1056</v>
      </c>
      <c r="C509" s="30" t="s">
        <v>216</v>
      </c>
      <c r="D509" s="1"/>
      <c r="E509" s="32" t="s">
        <v>281</v>
      </c>
      <c r="F509" s="1" t="s">
        <v>36</v>
      </c>
      <c r="G509" s="1"/>
      <c r="H509" s="1"/>
      <c r="I509" s="32" t="s">
        <v>79</v>
      </c>
      <c r="J509" s="1"/>
      <c r="K509" s="2">
        <v>45736</v>
      </c>
      <c r="L509" s="42" t="str">
        <f>HYPERLINK(SUBSTITUTE(Table2[[#This Row],[URL]],"help.chi.ac.uk/","help-live.chi.ac.uk/docs/"), SUBSTITUTE(Table2[[#This Row],[URL]],"help.chi.ac.uk/","help-live.chi.ac.uk/docs/"))</f>
        <v>https://help-live.chi.ac.uk/docs/social-media-online-safety</v>
      </c>
    </row>
    <row r="510" spans="1:12" ht="14.25" hidden="1" customHeight="1">
      <c r="A510" s="4" t="s">
        <v>1103</v>
      </c>
      <c r="B510" s="7" t="s">
        <v>1104</v>
      </c>
      <c r="C510" s="30" t="s">
        <v>216</v>
      </c>
      <c r="D510" s="1"/>
      <c r="E510" s="1" t="s">
        <v>281</v>
      </c>
      <c r="F510" s="1" t="s">
        <v>36</v>
      </c>
      <c r="G510" s="1"/>
      <c r="H510" s="1"/>
      <c r="I510" s="1" t="s">
        <v>87</v>
      </c>
      <c r="J510" s="1"/>
      <c r="K510" s="2">
        <v>45617</v>
      </c>
      <c r="L510" s="42" t="str">
        <f>HYPERLINK(SUBSTITUTE(Table2[[#This Row],[URL]],"help.chi.ac.uk/","help-live.chi.ac.uk/docs/"), SUBSTITUTE(Table2[[#This Row],[URL]],"help.chi.ac.uk/","help-live.chi.ac.uk/docs/"))</f>
        <v>https://help-live.chi.ac.uk/docs/student</v>
      </c>
    </row>
    <row r="511" spans="1:12" ht="14.25" hidden="1" customHeight="1">
      <c r="A511" s="4" t="s">
        <v>1105</v>
      </c>
      <c r="B511" s="7" t="s">
        <v>1106</v>
      </c>
      <c r="C511" s="30" t="s">
        <v>216</v>
      </c>
      <c r="D511" s="1"/>
      <c r="E511" s="1" t="s">
        <v>281</v>
      </c>
      <c r="F511" s="1" t="s">
        <v>36</v>
      </c>
      <c r="G511" s="1"/>
      <c r="H511" s="1"/>
      <c r="I511" s="1" t="s">
        <v>87</v>
      </c>
      <c r="J511" s="1"/>
      <c r="K511" s="2">
        <v>45617</v>
      </c>
      <c r="L511" s="42" t="str">
        <f>HYPERLINK(SUBSTITUTE(Table2[[#This Row],[URL]],"help.chi.ac.uk/","help-live.chi.ac.uk/docs/"), SUBSTITUTE(Table2[[#This Row],[URL]],"help.chi.ac.uk/","help-live.chi.ac.uk/docs/"))</f>
        <v>https://help-live.chi.ac.uk/docs/support-information-zone</v>
      </c>
    </row>
    <row r="512" spans="1:12" ht="14.25" hidden="1" customHeight="1">
      <c r="A512" s="4" t="s">
        <v>1107</v>
      </c>
      <c r="B512" s="7" t="s">
        <v>1064</v>
      </c>
      <c r="C512" s="30" t="s">
        <v>216</v>
      </c>
      <c r="D512" s="1"/>
      <c r="E512" s="32" t="s">
        <v>281</v>
      </c>
      <c r="F512" s="1" t="s">
        <v>36</v>
      </c>
      <c r="G512" s="1"/>
      <c r="H512" s="1"/>
      <c r="I512" s="32" t="s">
        <v>79</v>
      </c>
      <c r="J512" s="1"/>
      <c r="K512" s="2">
        <v>45617</v>
      </c>
      <c r="L512" s="42" t="s">
        <v>1108</v>
      </c>
    </row>
    <row r="513" spans="1:12" ht="14.25" hidden="1" customHeight="1">
      <c r="A513" s="4" t="s">
        <v>1109</v>
      </c>
      <c r="B513" s="7" t="s">
        <v>1066</v>
      </c>
      <c r="C513" s="30" t="s">
        <v>216</v>
      </c>
      <c r="D513" s="1"/>
      <c r="E513" s="32" t="s">
        <v>281</v>
      </c>
      <c r="F513" s="1" t="s">
        <v>36</v>
      </c>
      <c r="G513" s="1"/>
      <c r="H513" s="1"/>
      <c r="I513" s="32" t="s">
        <v>83</v>
      </c>
      <c r="J513" s="1"/>
      <c r="K513" s="2">
        <v>45660</v>
      </c>
      <c r="L513" s="42" t="str">
        <f>HYPERLINK(SUBSTITUTE(Table2[[#This Row],[URL]],"help.chi.ac.uk/","help-live.chi.ac.uk/docs/"), SUBSTITUTE(Table2[[#This Row],[URL]],"help.chi.ac.uk/","help-live.chi.ac.uk/docs/"))</f>
        <v>https://help-live.chi.ac.uk/docs/teams-office</v>
      </c>
    </row>
    <row r="514" spans="1:12" ht="14.25" hidden="1" customHeight="1">
      <c r="A514" s="4" t="s">
        <v>1110</v>
      </c>
      <c r="B514" s="7" t="s">
        <v>1111</v>
      </c>
      <c r="C514" s="30" t="s">
        <v>216</v>
      </c>
      <c r="D514" s="1"/>
      <c r="E514" s="1" t="s">
        <v>281</v>
      </c>
      <c r="F514" s="1" t="s">
        <v>36</v>
      </c>
      <c r="G514" s="1"/>
      <c r="H514" s="1"/>
      <c r="I514" s="1" t="s">
        <v>87</v>
      </c>
      <c r="J514" s="1"/>
      <c r="K514" s="2">
        <v>45617</v>
      </c>
      <c r="L514" s="42" t="str">
        <f>HYPERLINK(SUBSTITUTE(Table2[[#This Row],[URL]],"help.chi.ac.uk/","help-live.chi.ac.uk/docs/"), SUBSTITUTE(Table2[[#This Row],[URL]],"help.chi.ac.uk/","help-live.chi.ac.uk/docs/"))</f>
        <v>https://help-live.chi.ac.uk/docs/wi-fi-internet</v>
      </c>
    </row>
    <row r="515" spans="1:12" ht="14.25" hidden="1" customHeight="1">
      <c r="A515" s="30" t="s">
        <v>1112</v>
      </c>
      <c r="B515" s="33" t="s">
        <v>1113</v>
      </c>
      <c r="C515" s="30" t="s">
        <v>63</v>
      </c>
      <c r="D515" s="30" t="s">
        <v>57</v>
      </c>
      <c r="E515" s="1" t="s">
        <v>98</v>
      </c>
      <c r="F515" s="1" t="s">
        <v>39</v>
      </c>
      <c r="G515" s="30"/>
      <c r="H515" s="30" t="s">
        <v>87</v>
      </c>
      <c r="I515" s="30" t="s">
        <v>317</v>
      </c>
      <c r="J515" s="30" t="s">
        <v>99</v>
      </c>
      <c r="K515" s="11">
        <v>45903</v>
      </c>
      <c r="L515" s="42" t="str">
        <f>HYPERLINK(SUBSTITUTE(Table2[[#This Row],[URL]],"help.chi.ac.uk/","help-live.chi.ac.uk/docs/"), SUBSTITUTE(Table2[[#This Row],[URL]],"help.chi.ac.uk/","help-live.chi.ac.uk/docs/"))</f>
        <v>https://help-live.chi.ac.uk/docs/academic-advisor-student-support-information</v>
      </c>
    </row>
    <row r="516" spans="1:12" ht="14.25" hidden="1" customHeight="1">
      <c r="A516" s="4" t="s">
        <v>1114</v>
      </c>
      <c r="B516" s="7" t="s">
        <v>1115</v>
      </c>
      <c r="C516" s="1" t="s">
        <v>63</v>
      </c>
      <c r="D516" s="1" t="s">
        <v>57</v>
      </c>
      <c r="E516" s="1" t="s">
        <v>98</v>
      </c>
      <c r="F516" s="1" t="s">
        <v>39</v>
      </c>
      <c r="G516" s="1"/>
      <c r="H516" s="1"/>
      <c r="I516" s="32" t="s">
        <v>317</v>
      </c>
      <c r="J516" s="1" t="s">
        <v>99</v>
      </c>
      <c r="K516" s="2">
        <v>44992</v>
      </c>
      <c r="L516" s="42" t="str">
        <f>HYPERLINK(SUBSTITUTE(Table2[[#This Row],[URL]],"help.chi.ac.uk/","help-live.chi.ac.uk/docs/"), SUBSTITUTE(Table2[[#This Row],[URL]],"help.chi.ac.uk/","help-live.chi.ac.uk/docs/"))</f>
        <v>https://help-live.chi.ac.uk/docs/care-leavers</v>
      </c>
    </row>
    <row r="517" spans="1:12" ht="14.25" hidden="1" customHeight="1">
      <c r="A517" s="4" t="s">
        <v>1116</v>
      </c>
      <c r="B517" s="7" t="s">
        <v>1117</v>
      </c>
      <c r="C517" s="1" t="s">
        <v>56</v>
      </c>
      <c r="D517" s="1" t="s">
        <v>57</v>
      </c>
      <c r="E517" s="1" t="s">
        <v>98</v>
      </c>
      <c r="F517" s="1" t="s">
        <v>39</v>
      </c>
      <c r="G517" s="1"/>
      <c r="H517" s="1"/>
      <c r="I517" s="32" t="s">
        <v>1118</v>
      </c>
      <c r="J517" s="1" t="s">
        <v>99</v>
      </c>
      <c r="K517" s="2">
        <v>45723</v>
      </c>
      <c r="L517" s="42" t="str">
        <f>HYPERLINK(SUBSTITUTE(Table2[[#This Row],[URL]],"help.chi.ac.uk/","help-live.chi.ac.uk/docs/"), SUBSTITUTE(Table2[[#This Row],[URL]],"help.chi.ac.uk/","help-live.chi.ac.uk/docs/"))</f>
        <v>https://help-live.chi.ac.uk/docs/chichester-international-advice</v>
      </c>
    </row>
    <row r="518" spans="1:12" ht="14.25" hidden="1" customHeight="1">
      <c r="A518" s="4" t="s">
        <v>1119</v>
      </c>
      <c r="B518" s="7" t="s">
        <v>1120</v>
      </c>
      <c r="C518" s="1" t="s">
        <v>56</v>
      </c>
      <c r="D518" s="1" t="s">
        <v>57</v>
      </c>
      <c r="E518" s="1" t="s">
        <v>98</v>
      </c>
      <c r="F518" s="1" t="s">
        <v>39</v>
      </c>
      <c r="G518" s="1"/>
      <c r="H518" s="1"/>
      <c r="I518" s="32" t="s">
        <v>317</v>
      </c>
      <c r="J518" s="1" t="s">
        <v>99</v>
      </c>
      <c r="K518" s="2">
        <v>45125</v>
      </c>
      <c r="L518" s="42" t="str">
        <f>HYPERLINK(SUBSTITUTE(Table2[[#This Row],[URL]],"help.chi.ac.uk/","help-live.chi.ac.uk/docs/"), SUBSTITUTE(Table2[[#This Row],[URL]],"help.chi.ac.uk/","help-live.chi.ac.uk/docs/"))</f>
        <v>https://help-live.chi.ac.uk/docs/guidance-students-accused-sexual-violence-or-misconduct</v>
      </c>
    </row>
    <row r="519" spans="1:12" ht="14.25" hidden="1" customHeight="1">
      <c r="A519" s="4" t="s">
        <v>1121</v>
      </c>
      <c r="B519" s="7" t="s">
        <v>1122</v>
      </c>
      <c r="C519" s="1" t="s">
        <v>63</v>
      </c>
      <c r="D519" s="1" t="s">
        <v>57</v>
      </c>
      <c r="E519" s="1" t="s">
        <v>98</v>
      </c>
      <c r="F519" s="1" t="s">
        <v>39</v>
      </c>
      <c r="G519" s="1"/>
      <c r="H519" s="1"/>
      <c r="I519" s="1" t="s">
        <v>87</v>
      </c>
      <c r="J519" s="1" t="s">
        <v>99</v>
      </c>
      <c r="K519" s="2">
        <v>44992</v>
      </c>
      <c r="L519" s="42" t="str">
        <f>HYPERLINK(SUBSTITUTE(Table2[[#This Row],[URL]],"help.chi.ac.uk/","help-live.chi.ac.uk/docs/"), SUBSTITUTE(Table2[[#This Row],[URL]],"help.chi.ac.uk/","help-live.chi.ac.uk/docs/"))</f>
        <v>https://help-live.chi.ac.uk/docs/health-advice-general</v>
      </c>
    </row>
    <row r="520" spans="1:12" ht="14.25" hidden="1" customHeight="1">
      <c r="A520" s="4" t="s">
        <v>1123</v>
      </c>
      <c r="B520" s="7" t="s">
        <v>1124</v>
      </c>
      <c r="C520" s="1" t="s">
        <v>63</v>
      </c>
      <c r="D520" s="1" t="s">
        <v>57</v>
      </c>
      <c r="E520" s="1" t="s">
        <v>98</v>
      </c>
      <c r="F520" s="1" t="s">
        <v>39</v>
      </c>
      <c r="G520" s="1"/>
      <c r="H520" s="1"/>
      <c r="I520" s="32" t="s">
        <v>317</v>
      </c>
      <c r="J520" s="1" t="s">
        <v>99</v>
      </c>
      <c r="K520" s="2">
        <v>45202</v>
      </c>
      <c r="L520" s="42" t="str">
        <f>HYPERLINK(SUBSTITUTE(Table2[[#This Row],[URL]],"help.chi.ac.uk/","help-live.chi.ac.uk/docs/"), SUBSTITUTE(Table2[[#This Row],[URL]],"help.chi.ac.uk/","help-live.chi.ac.uk/docs/"))</f>
        <v>https://help-live.chi.ac.uk/docs/help-and-support-after-sexual-assault</v>
      </c>
    </row>
    <row r="521" spans="1:12" ht="14.25" hidden="1" customHeight="1">
      <c r="A521" s="4" t="s">
        <v>1125</v>
      </c>
      <c r="B521" s="7" t="s">
        <v>1126</v>
      </c>
      <c r="C521" s="1" t="s">
        <v>63</v>
      </c>
      <c r="D521" s="1" t="s">
        <v>57</v>
      </c>
      <c r="E521" s="1" t="s">
        <v>98</v>
      </c>
      <c r="F521" s="1" t="s">
        <v>39</v>
      </c>
      <c r="G521" s="1"/>
      <c r="H521" s="1"/>
      <c r="I521" s="32" t="s">
        <v>317</v>
      </c>
      <c r="J521" s="1" t="s">
        <v>99</v>
      </c>
      <c r="K521" s="2">
        <v>45497</v>
      </c>
      <c r="L521" s="42" t="str">
        <f>HYPERLINK(SUBSTITUTE(Table2[[#This Row],[URL]],"help.chi.ac.uk/","help-live.chi.ac.uk/docs/"), SUBSTITUTE(Table2[[#This Row],[URL]],"help.chi.ac.uk/","help-live.chi.ac.uk/docs/"))</f>
        <v>https://help-live.chi.ac.uk/docs/intermission-student-support-information</v>
      </c>
    </row>
    <row r="522" spans="1:12" ht="14.25" hidden="1" customHeight="1">
      <c r="A522" s="4" t="s">
        <v>1127</v>
      </c>
      <c r="B522" s="7" t="s">
        <v>1128</v>
      </c>
      <c r="C522" s="1" t="s">
        <v>63</v>
      </c>
      <c r="D522" s="1" t="s">
        <v>57</v>
      </c>
      <c r="E522" s="1" t="s">
        <v>98</v>
      </c>
      <c r="F522" s="1" t="s">
        <v>39</v>
      </c>
      <c r="G522" s="1"/>
      <c r="H522" s="1"/>
      <c r="I522" s="1" t="s">
        <v>87</v>
      </c>
      <c r="J522" s="1" t="s">
        <v>99</v>
      </c>
      <c r="K522" s="2">
        <v>45491</v>
      </c>
      <c r="L522" s="42" t="str">
        <f>HYPERLINK(SUBSTITUTE(Table2[[#This Row],[URL]],"help.chi.ac.uk/","help-live.chi.ac.uk/docs/"), SUBSTITUTE(Table2[[#This Row],[URL]],"help.chi.ac.uk/","help-live.chi.ac.uk/docs/"))</f>
        <v>https://help-live.chi.ac.uk/docs/money-advice-general</v>
      </c>
    </row>
    <row r="523" spans="1:12" ht="14.25" hidden="1" customHeight="1">
      <c r="A523" s="4" t="s">
        <v>1129</v>
      </c>
      <c r="B523" s="7" t="s">
        <v>1130</v>
      </c>
      <c r="C523" s="1" t="s">
        <v>63</v>
      </c>
      <c r="D523" s="1" t="s">
        <v>57</v>
      </c>
      <c r="E523" s="1" t="s">
        <v>98</v>
      </c>
      <c r="F523" s="1" t="s">
        <v>39</v>
      </c>
      <c r="G523" s="1"/>
      <c r="H523" s="1"/>
      <c r="I523" s="1" t="s">
        <v>87</v>
      </c>
      <c r="J523" s="1" t="s">
        <v>99</v>
      </c>
      <c r="K523" s="2">
        <v>45309</v>
      </c>
      <c r="L523" s="42" t="str">
        <f>HYPERLINK(SUBSTITUTE(Table2[[#This Row],[URL]],"help.chi.ac.uk/","help-live.chi.ac.uk/docs/"), SUBSTITUTE(Table2[[#This Row],[URL]],"help.chi.ac.uk/","help-live.chi.ac.uk/docs/"))</f>
        <v>https://help-live.chi.ac.uk/docs/money-advice-money-worries</v>
      </c>
    </row>
    <row r="524" spans="1:12" ht="14.25" hidden="1" customHeight="1">
      <c r="A524" s="4" t="s">
        <v>1131</v>
      </c>
      <c r="B524" s="7" t="s">
        <v>1132</v>
      </c>
      <c r="C524" s="1" t="s">
        <v>56</v>
      </c>
      <c r="D524" s="1" t="s">
        <v>57</v>
      </c>
      <c r="E524" s="1" t="s">
        <v>98</v>
      </c>
      <c r="F524" s="1" t="s">
        <v>39</v>
      </c>
      <c r="G524" s="1"/>
      <c r="H524" s="1"/>
      <c r="I524" s="32" t="s">
        <v>317</v>
      </c>
      <c r="J524" s="1" t="s">
        <v>99</v>
      </c>
      <c r="K524" s="2">
        <v>44974</v>
      </c>
      <c r="L524" s="42" t="str">
        <f>HYPERLINK(SUBSTITUTE(Table2[[#This Row],[URL]],"help.chi.ac.uk/","help-live.chi.ac.uk/docs/"), SUBSTITUTE(Table2[[#This Row],[URL]],"help.chi.ac.uk/","help-live.chi.ac.uk/docs/"))</f>
        <v>https://help-live.chi.ac.uk/docs/self-harm-resources</v>
      </c>
    </row>
    <row r="525" spans="1:12" ht="14.25" hidden="1" customHeight="1">
      <c r="A525" s="4" t="s">
        <v>1133</v>
      </c>
      <c r="B525" s="7" t="s">
        <v>1134</v>
      </c>
      <c r="C525" s="1" t="s">
        <v>63</v>
      </c>
      <c r="D525" s="1" t="s">
        <v>57</v>
      </c>
      <c r="E525" s="1" t="s">
        <v>98</v>
      </c>
      <c r="F525" s="1" t="s">
        <v>39</v>
      </c>
      <c r="G525" s="1"/>
      <c r="H525" s="1"/>
      <c r="I525" s="1" t="s">
        <v>87</v>
      </c>
      <c r="J525" s="1" t="s">
        <v>99</v>
      </c>
      <c r="K525" s="2">
        <v>45202</v>
      </c>
      <c r="L525" s="42" t="str">
        <f>HYPERLINK(SUBSTITUTE(Table2[[#This Row],[URL]],"help.chi.ac.uk/","help-live.chi.ac.uk/docs/"), SUBSTITUTE(Table2[[#This Row],[URL]],"help.chi.ac.uk/","help-live.chi.ac.uk/docs/"))</f>
        <v>https://help-live.chi.ac.uk/docs/sexual-health-advice</v>
      </c>
    </row>
    <row r="526" spans="1:12" ht="14.25" hidden="1" customHeight="1">
      <c r="A526" s="4" t="s">
        <v>1135</v>
      </c>
      <c r="B526" s="7" t="s">
        <v>1136</v>
      </c>
      <c r="C526" s="1" t="s">
        <v>56</v>
      </c>
      <c r="D526" s="1" t="s">
        <v>57</v>
      </c>
      <c r="E526" s="1" t="s">
        <v>98</v>
      </c>
      <c r="F526" s="1" t="s">
        <v>39</v>
      </c>
      <c r="G526" s="1"/>
      <c r="H526" s="1"/>
      <c r="I526" s="1" t="s">
        <v>87</v>
      </c>
      <c r="J526" s="1" t="s">
        <v>99</v>
      </c>
      <c r="K526" s="2">
        <v>44950</v>
      </c>
      <c r="L526" s="42" t="str">
        <f>HYPERLINK(SUBSTITUTE(Table2[[#This Row],[URL]],"help.chi.ac.uk/","help-live.chi.ac.uk/docs/"), SUBSTITUTE(Table2[[#This Row],[URL]],"help.chi.ac.uk/","help-live.chi.ac.uk/docs/"))</f>
        <v>https://help-live.chi.ac.uk/docs/student-money-team</v>
      </c>
    </row>
    <row r="527" spans="1:12" ht="14.25" hidden="1" customHeight="1">
      <c r="A527" s="4" t="s">
        <v>1137</v>
      </c>
      <c r="B527" s="7" t="s">
        <v>39</v>
      </c>
      <c r="C527" s="1" t="s">
        <v>63</v>
      </c>
      <c r="D527" s="1" t="s">
        <v>57</v>
      </c>
      <c r="E527" s="1" t="s">
        <v>98</v>
      </c>
      <c r="F527" s="1" t="s">
        <v>39</v>
      </c>
      <c r="G527" s="1"/>
      <c r="H527" s="1"/>
      <c r="I527" s="1" t="s">
        <v>87</v>
      </c>
      <c r="J527" s="1" t="s">
        <v>99</v>
      </c>
      <c r="K527" s="2">
        <v>45155</v>
      </c>
      <c r="L527" s="42" t="str">
        <f>HYPERLINK(SUBSTITUTE(Table2[[#This Row],[URL]],"help.chi.ac.uk/","help-live.chi.ac.uk/docs/"), SUBSTITUTE(Table2[[#This Row],[URL]],"help.chi.ac.uk/","help-live.chi.ac.uk/docs/"))</f>
        <v>https://help-live.chi.ac.uk/docs/student-support-and-wellbeing</v>
      </c>
    </row>
    <row r="528" spans="1:12" ht="14.25" hidden="1" customHeight="1">
      <c r="A528" s="26" t="s">
        <v>1138</v>
      </c>
      <c r="B528" s="7" t="s">
        <v>1139</v>
      </c>
      <c r="C528" s="30" t="s">
        <v>56</v>
      </c>
      <c r="D528" s="1" t="s">
        <v>57</v>
      </c>
      <c r="E528" s="1" t="s">
        <v>98</v>
      </c>
      <c r="F528" s="1" t="s">
        <v>39</v>
      </c>
      <c r="G528" s="1"/>
      <c r="H528" s="1"/>
      <c r="I528" s="1" t="s">
        <v>87</v>
      </c>
      <c r="J528" s="1" t="s">
        <v>99</v>
      </c>
      <c r="K528" s="2">
        <v>45265</v>
      </c>
      <c r="L528" s="42" t="str">
        <f>HYPERLINK(SUBSTITUTE(Table2[[#This Row],[URL]],"help.chi.ac.uk/","help-live.chi.ac.uk/docs/"), SUBSTITUTE(Table2[[#This Row],[URL]],"help.chi.ac.uk/","help-live.chi.ac.uk/docs/"))</f>
        <v>https://help-live.chi.ac.uk/docs/chaplaincy-faith-university</v>
      </c>
    </row>
    <row r="529" spans="1:12" ht="14.25" hidden="1" customHeight="1">
      <c r="A529" s="4" t="s">
        <v>1140</v>
      </c>
      <c r="B529" s="7" t="s">
        <v>1141</v>
      </c>
      <c r="C529" s="1" t="s">
        <v>56</v>
      </c>
      <c r="D529" s="1" t="s">
        <v>57</v>
      </c>
      <c r="E529" s="1" t="s">
        <v>98</v>
      </c>
      <c r="F529" s="1" t="s">
        <v>39</v>
      </c>
      <c r="G529" s="1"/>
      <c r="H529" s="1"/>
      <c r="I529" s="1" t="s">
        <v>87</v>
      </c>
      <c r="J529" s="1" t="s">
        <v>99</v>
      </c>
      <c r="K529" s="2">
        <v>45559</v>
      </c>
      <c r="L529" s="42" t="str">
        <f>HYPERLINK(SUBSTITUTE(Table2[[#This Row],[URL]],"help.chi.ac.uk/","help-live.chi.ac.uk/docs/"), SUBSTITUTE(Table2[[#This Row],[URL]],"help.chi.ac.uk/","help-live.chi.ac.uk/docs/"))</f>
        <v>https://help-live.chi.ac.uk/docs/student-health-service</v>
      </c>
    </row>
    <row r="530" spans="1:12" ht="14.25" hidden="1" customHeight="1">
      <c r="A530" s="4" t="s">
        <v>1142</v>
      </c>
      <c r="B530" s="7" t="s">
        <v>1143</v>
      </c>
      <c r="C530" s="1" t="s">
        <v>56</v>
      </c>
      <c r="D530" s="1" t="s">
        <v>57</v>
      </c>
      <c r="E530" s="1" t="s">
        <v>98</v>
      </c>
      <c r="F530" s="1" t="s">
        <v>39</v>
      </c>
      <c r="G530" s="1"/>
      <c r="H530" s="1"/>
      <c r="I530" s="32" t="s">
        <v>1144</v>
      </c>
      <c r="J530" s="1" t="s">
        <v>99</v>
      </c>
      <c r="K530" s="2">
        <v>44992</v>
      </c>
      <c r="L530" s="42" t="str">
        <f>HYPERLINK(SUBSTITUTE(Table2[[#This Row],[URL]],"help.chi.ac.uk/","help-live.chi.ac.uk/docs/"), SUBSTITUTE(Table2[[#This Row],[URL]],"help.chi.ac.uk/","help-live.chi.ac.uk/docs/"))</f>
        <v>https://help-live.chi.ac.uk/docs/wellbeing-counselling-service</v>
      </c>
    </row>
    <row r="531" spans="1:12" ht="14.25" hidden="1" customHeight="1">
      <c r="A531" s="4" t="s">
        <v>1145</v>
      </c>
      <c r="B531" s="7" t="s">
        <v>1146</v>
      </c>
      <c r="C531" s="1" t="s">
        <v>63</v>
      </c>
      <c r="D531" s="1" t="s">
        <v>57</v>
      </c>
      <c r="E531" s="1" t="s">
        <v>98</v>
      </c>
      <c r="F531" s="1" t="s">
        <v>39</v>
      </c>
      <c r="G531" s="1"/>
      <c r="H531" s="1"/>
      <c r="I531" s="32" t="s">
        <v>317</v>
      </c>
      <c r="J531" s="1" t="s">
        <v>99</v>
      </c>
      <c r="K531" s="2">
        <v>44992</v>
      </c>
      <c r="L531" s="42" t="str">
        <f>HYPERLINK(SUBSTITUTE(Table2[[#This Row],[URL]],"help.chi.ac.uk/","help-live.chi.ac.uk/docs/"), SUBSTITUTE(Table2[[#This Row],[URL]],"help.chi.ac.uk/","help-live.chi.ac.uk/docs/"))</f>
        <v>https://help-live.chi.ac.uk/docs/wellbeing-referrals</v>
      </c>
    </row>
    <row r="532" spans="1:12" ht="14.25" hidden="1" customHeight="1">
      <c r="A532" s="4" t="s">
        <v>1147</v>
      </c>
      <c r="B532" s="7" t="s">
        <v>1148</v>
      </c>
      <c r="C532" s="1" t="s">
        <v>56</v>
      </c>
      <c r="D532" s="1" t="s">
        <v>57</v>
      </c>
      <c r="E532" s="1" t="s">
        <v>98</v>
      </c>
      <c r="F532" s="1" t="s">
        <v>39</v>
      </c>
      <c r="G532" s="1"/>
      <c r="H532" s="1"/>
      <c r="I532" s="1" t="s">
        <v>87</v>
      </c>
      <c r="J532" s="1" t="s">
        <v>99</v>
      </c>
      <c r="K532" s="2">
        <v>45371</v>
      </c>
      <c r="L532" s="42" t="str">
        <f>HYPERLINK(SUBSTITUTE(Table2[[#This Row],[URL]],"help.chi.ac.uk/","help-live.chi.ac.uk/docs/"), SUBSTITUTE(Table2[[#This Row],[URL]],"help.chi.ac.uk/","help-live.chi.ac.uk/docs/"))</f>
        <v>https://help-live.chi.ac.uk/docs/wellbeing-services</v>
      </c>
    </row>
    <row r="533" spans="1:12" ht="14.25" hidden="1" customHeight="1">
      <c r="A533" s="4" t="s">
        <v>1149</v>
      </c>
      <c r="B533" s="7" t="s">
        <v>1150</v>
      </c>
      <c r="C533" s="1" t="s">
        <v>56</v>
      </c>
      <c r="D533" s="1"/>
      <c r="E533" s="32" t="s">
        <v>281</v>
      </c>
      <c r="F533" s="1" t="s">
        <v>37</v>
      </c>
      <c r="G533" s="1"/>
      <c r="H533" s="1"/>
      <c r="I533" s="32" t="s">
        <v>79</v>
      </c>
      <c r="J533" s="1" t="s">
        <v>14</v>
      </c>
      <c r="K533" s="2">
        <v>45197</v>
      </c>
      <c r="L533" s="42" t="str">
        <f>HYPERLINK(SUBSTITUTE(Table2[[#This Row],[URL]],"help.chi.ac.uk/","help-live.chi.ac.uk/docs/"), SUBSTITUTE(Table2[[#This Row],[URL]],"help.chi.ac.uk/","help-live.chi.ac.uk/docs/"))</f>
        <v>https://help-live.chi.ac.uk/docs/university-teams-backgrounds</v>
      </c>
    </row>
    <row r="534" spans="1:12" ht="14.25" customHeight="1">
      <c r="A534" s="26" t="s">
        <v>1151</v>
      </c>
      <c r="B534" s="7" t="s">
        <v>1152</v>
      </c>
      <c r="C534" s="30" t="s">
        <v>216</v>
      </c>
      <c r="D534" s="1"/>
      <c r="E534" s="32" t="s">
        <v>82</v>
      </c>
      <c r="F534" s="1" t="s">
        <v>38</v>
      </c>
      <c r="G534" s="1"/>
      <c r="H534" s="1"/>
      <c r="I534" s="32" t="s">
        <v>110</v>
      </c>
      <c r="J534" s="1"/>
      <c r="K534" s="2">
        <v>45617</v>
      </c>
      <c r="L534" s="42" t="str">
        <f>HYPERLINK(SUBSTITUTE(Table2[[#This Row],[URL]],"help.chi.ac.uk/","help-live.chi.ac.uk/docs/"), SUBSTITUTE(Table2[[#This Row],[URL]],"help.chi.ac.uk/","help-live.chi.ac.uk/docs/"))</f>
        <v>https://help-live.chi.ac.uk/docs/accessing-or-downloading-teams</v>
      </c>
    </row>
    <row r="535" spans="1:12" ht="14.25" hidden="1" customHeight="1">
      <c r="A535" s="4" t="s">
        <v>1153</v>
      </c>
      <c r="B535" s="7" t="s">
        <v>1154</v>
      </c>
      <c r="C535" s="30" t="s">
        <v>216</v>
      </c>
      <c r="D535" s="1"/>
      <c r="E535" s="32" t="s">
        <v>78</v>
      </c>
      <c r="F535" s="1" t="s">
        <v>38</v>
      </c>
      <c r="G535" s="32"/>
      <c r="H535" s="1"/>
      <c r="I535" s="32" t="s">
        <v>110</v>
      </c>
      <c r="J535" s="1"/>
      <c r="K535" s="2">
        <v>44567</v>
      </c>
      <c r="L535" s="42" t="str">
        <f>HYPERLINK(SUBSTITUTE(Table2[[#This Row],[URL]],"help.chi.ac.uk/","help-live.chi.ac.uk/docs/"), SUBSTITUTE(Table2[[#This Row],[URL]],"help.chi.ac.uk/","help-live.chi.ac.uk/docs/"))</f>
        <v>https://help-live.chi.ac.uk/docs/breakout-rooms-teams</v>
      </c>
    </row>
    <row r="536" spans="1:12" ht="14.25" customHeight="1">
      <c r="A536" s="4" t="s">
        <v>1155</v>
      </c>
      <c r="B536" s="7" t="s">
        <v>1156</v>
      </c>
      <c r="C536" s="30" t="s">
        <v>216</v>
      </c>
      <c r="D536" s="1"/>
      <c r="E536" s="32" t="s">
        <v>82</v>
      </c>
      <c r="F536" s="1" t="s">
        <v>38</v>
      </c>
      <c r="G536" s="32"/>
      <c r="H536" s="1"/>
      <c r="I536" s="32" t="s">
        <v>83</v>
      </c>
      <c r="J536" s="1"/>
      <c r="K536" s="2">
        <v>45265</v>
      </c>
      <c r="L536" s="42" t="str">
        <f>HYPERLINK(SUBSTITUTE(Table2[[#This Row],[URL]],"help.chi.ac.uk/","help-live.chi.ac.uk/docs/"), SUBSTITUTE(Table2[[#This Row],[URL]],"help.chi.ac.uk/","help-live.chi.ac.uk/docs/"))</f>
        <v>https://help-live.chi.ac.uk/docs/changing-voicemail-settings</v>
      </c>
    </row>
    <row r="537" spans="1:12" ht="14.25" hidden="1" customHeight="1">
      <c r="A537" s="4" t="s">
        <v>1157</v>
      </c>
      <c r="B537" s="7" t="s">
        <v>1158</v>
      </c>
      <c r="C537" s="30" t="s">
        <v>216</v>
      </c>
      <c r="D537" s="1"/>
      <c r="E537" s="32" t="s">
        <v>78</v>
      </c>
      <c r="F537" s="1" t="s">
        <v>38</v>
      </c>
      <c r="G537" s="32"/>
      <c r="H537" s="1"/>
      <c r="I537" s="32" t="s">
        <v>110</v>
      </c>
      <c r="J537" s="1"/>
      <c r="K537" s="2">
        <v>44567</v>
      </c>
      <c r="L537" s="42" t="str">
        <f>HYPERLINK(SUBSTITUTE(Table2[[#This Row],[URL]],"help.chi.ac.uk/","help-live.chi.ac.uk/docs/"), SUBSTITUTE(Table2[[#This Row],[URL]],"help.chi.ac.uk/","help-live.chi.ac.uk/docs/"))</f>
        <v>https://help-live.chi.ac.uk/docs/check-audio-and-video-teams</v>
      </c>
    </row>
    <row r="538" spans="1:12" ht="14.25" hidden="1" customHeight="1">
      <c r="A538" s="4" t="s">
        <v>1159</v>
      </c>
      <c r="B538" s="7" t="s">
        <v>1160</v>
      </c>
      <c r="C538" s="30" t="s">
        <v>216</v>
      </c>
      <c r="D538" s="1"/>
      <c r="E538" s="32" t="s">
        <v>78</v>
      </c>
      <c r="F538" s="1" t="s">
        <v>38</v>
      </c>
      <c r="G538" s="1"/>
      <c r="H538" s="1"/>
      <c r="I538" s="32" t="s">
        <v>110</v>
      </c>
      <c r="J538" s="1"/>
      <c r="K538" s="2">
        <v>44567</v>
      </c>
      <c r="L538" s="42" t="str">
        <f>HYPERLINK(SUBSTITUTE(Table2[[#This Row],[URL]],"help.chi.ac.uk/","help-live.chi.ac.uk/docs/"), SUBSTITUTE(Table2[[#This Row],[URL]],"help.chi.ac.uk/","help-live.chi.ac.uk/docs/"))</f>
        <v>https://help-live.chi.ac.uk/docs/delete-team</v>
      </c>
    </row>
    <row r="539" spans="1:12" ht="14.25" hidden="1" customHeight="1">
      <c r="A539" s="4" t="s">
        <v>1161</v>
      </c>
      <c r="B539" s="7" t="s">
        <v>1162</v>
      </c>
      <c r="C539" s="30" t="s">
        <v>216</v>
      </c>
      <c r="D539" s="1"/>
      <c r="E539" s="32" t="s">
        <v>78</v>
      </c>
      <c r="F539" s="1" t="s">
        <v>38</v>
      </c>
      <c r="G539" s="1"/>
      <c r="H539" s="1"/>
      <c r="I539" s="32" t="s">
        <v>110</v>
      </c>
      <c r="J539" s="1"/>
      <c r="K539" s="2">
        <v>44567</v>
      </c>
      <c r="L539" s="42" t="str">
        <f>HYPERLINK(SUBSTITUTE(Table2[[#This Row],[URL]],"help.chi.ac.uk/","help-live.chi.ac.uk/docs/"), SUBSTITUTE(Table2[[#This Row],[URL]],"help.chi.ac.uk/","help-live.chi.ac.uk/docs/"))</f>
        <v>https://help-live.chi.ac.uk/docs/guest-attendees-teams</v>
      </c>
    </row>
    <row r="540" spans="1:12" ht="14.25" hidden="1" customHeight="1">
      <c r="A540" s="4" t="s">
        <v>1163</v>
      </c>
      <c r="B540" s="7" t="s">
        <v>1164</v>
      </c>
      <c r="C540" s="30" t="s">
        <v>216</v>
      </c>
      <c r="D540" s="1"/>
      <c r="E540" s="32" t="s">
        <v>78</v>
      </c>
      <c r="F540" s="1" t="s">
        <v>38</v>
      </c>
      <c r="G540" s="1"/>
      <c r="H540" s="1"/>
      <c r="I540" s="32" t="s">
        <v>110</v>
      </c>
      <c r="J540" s="1"/>
      <c r="K540" s="2">
        <v>44567</v>
      </c>
      <c r="L540" s="42" t="str">
        <f>HYPERLINK(SUBSTITUTE(Table2[[#This Row],[URL]],"help.chi.ac.uk/","help-live.chi.ac.uk/docs/"), SUBSTITUTE(Table2[[#This Row],[URL]],"help.chi.ac.uk/","help-live.chi.ac.uk/docs/"))</f>
        <v>https://help-live.chi.ac.uk/docs/join-lecture-teams</v>
      </c>
    </row>
    <row r="541" spans="1:12" ht="14.25" hidden="1" customHeight="1">
      <c r="A541" s="4" t="s">
        <v>1165</v>
      </c>
      <c r="B541" s="7" t="s">
        <v>1166</v>
      </c>
      <c r="C541" s="30" t="s">
        <v>216</v>
      </c>
      <c r="D541" s="1"/>
      <c r="E541" s="32" t="s">
        <v>78</v>
      </c>
      <c r="F541" s="1" t="s">
        <v>38</v>
      </c>
      <c r="G541" s="1"/>
      <c r="H541" s="1"/>
      <c r="I541" s="32" t="s">
        <v>110</v>
      </c>
      <c r="J541" s="1"/>
      <c r="K541" s="2">
        <v>44567</v>
      </c>
      <c r="L541" s="42" t="str">
        <f>HYPERLINK(SUBSTITUTE(Table2[[#This Row],[URL]],"help.chi.ac.uk/","help-live.chi.ac.uk/docs/"), SUBSTITUTE(Table2[[#This Row],[URL]],"help.chi.ac.uk/","help-live.chi.ac.uk/docs/"))</f>
        <v>https://help-live.chi.ac.uk/docs/join-teams-meeting</v>
      </c>
    </row>
    <row r="542" spans="1:12" ht="14.25" hidden="1" customHeight="1">
      <c r="A542" s="4" t="s">
        <v>1167</v>
      </c>
      <c r="B542" s="7" t="s">
        <v>1168</v>
      </c>
      <c r="C542" s="30" t="s">
        <v>216</v>
      </c>
      <c r="D542" s="1"/>
      <c r="E542" s="32" t="s">
        <v>78</v>
      </c>
      <c r="F542" s="1" t="s">
        <v>38</v>
      </c>
      <c r="G542" s="1"/>
      <c r="H542" s="1"/>
      <c r="I542" s="32" t="s">
        <v>110</v>
      </c>
      <c r="J542" s="1"/>
      <c r="K542" s="2">
        <v>44706</v>
      </c>
      <c r="L542" s="42" t="str">
        <f>HYPERLINK(SUBSTITUTE(Table2[[#This Row],[URL]],"help.chi.ac.uk/","help-live.chi.ac.uk/docs/"), SUBSTITUTE(Table2[[#This Row],[URL]],"help.chi.ac.uk/","help-live.chi.ac.uk/docs/"))</f>
        <v>https://help-live.chi.ac.uk/docs/live-captions-teams</v>
      </c>
    </row>
    <row r="543" spans="1:12" ht="14.25" hidden="1" customHeight="1">
      <c r="A543" s="4" t="s">
        <v>1169</v>
      </c>
      <c r="B543" s="7" t="s">
        <v>1170</v>
      </c>
      <c r="C543" s="30" t="s">
        <v>216</v>
      </c>
      <c r="D543" s="1"/>
      <c r="E543" s="32" t="s">
        <v>78</v>
      </c>
      <c r="F543" s="1" t="s">
        <v>38</v>
      </c>
      <c r="G543" s="1"/>
      <c r="H543" s="1"/>
      <c r="I543" s="32" t="s">
        <v>110</v>
      </c>
      <c r="J543" s="1"/>
      <c r="K543" s="2">
        <v>44567</v>
      </c>
      <c r="L543" s="42" t="str">
        <f>HYPERLINK(SUBSTITUTE(Table2[[#This Row],[URL]],"help.chi.ac.uk/","help-live.chi.ac.uk/docs/"), SUBSTITUTE(Table2[[#This Row],[URL]],"help.chi.ac.uk/","help-live.chi.ac.uk/docs/"))</f>
        <v>https://help-live.chi.ac.uk/docs/manage-participants-teams</v>
      </c>
    </row>
    <row r="544" spans="1:12" ht="14.25" hidden="1" customHeight="1">
      <c r="A544" s="4" t="s">
        <v>1171</v>
      </c>
      <c r="B544" s="7" t="s">
        <v>1172</v>
      </c>
      <c r="C544" s="30" t="s">
        <v>216</v>
      </c>
      <c r="D544" s="1"/>
      <c r="E544" s="32" t="s">
        <v>78</v>
      </c>
      <c r="F544" s="1" t="s">
        <v>38</v>
      </c>
      <c r="G544" s="1"/>
      <c r="H544" s="1"/>
      <c r="I544" s="32" t="s">
        <v>110</v>
      </c>
      <c r="J544" s="1"/>
      <c r="K544" s="2">
        <v>44566</v>
      </c>
      <c r="L544" s="42" t="str">
        <f>HYPERLINK(SUBSTITUTE(Table2[[#This Row],[URL]],"help.chi.ac.uk/","help-live.chi.ac.uk/docs/"), SUBSTITUTE(Table2[[#This Row],[URL]],"help.chi.ac.uk/","help-live.chi.ac.uk/docs/"))</f>
        <v>https://help-live.chi.ac.uk/docs/managing-teams-meeting-or-lecture</v>
      </c>
    </row>
    <row r="545" spans="1:12" ht="14.25" hidden="1" customHeight="1">
      <c r="A545" s="4" t="s">
        <v>1173</v>
      </c>
      <c r="B545" s="7" t="s">
        <v>1174</v>
      </c>
      <c r="C545" s="30" t="s">
        <v>216</v>
      </c>
      <c r="D545" s="1"/>
      <c r="E545" s="32" t="s">
        <v>78</v>
      </c>
      <c r="F545" s="1" t="s">
        <v>38</v>
      </c>
      <c r="G545" s="1"/>
      <c r="H545" s="1"/>
      <c r="I545" s="32" t="s">
        <v>110</v>
      </c>
      <c r="J545" s="1"/>
      <c r="K545" s="2">
        <v>45217</v>
      </c>
      <c r="L545" s="42" t="str">
        <f>HYPERLINK(SUBSTITUTE(Table2[[#This Row],[URL]],"help.chi.ac.uk/","help-live.chi.ac.uk/docs/"), SUBSTITUTE(Table2[[#This Row],[URL]],"help.chi.ac.uk/","help-live.chi.ac.uk/docs/"))</f>
        <v>https://help-live.chi.ac.uk/docs/microsoft-whiteboard</v>
      </c>
    </row>
    <row r="546" spans="1:12" ht="14.25" hidden="1" customHeight="1">
      <c r="A546" s="4" t="s">
        <v>1175</v>
      </c>
      <c r="B546" s="7" t="s">
        <v>1176</v>
      </c>
      <c r="C546" s="30" t="s">
        <v>216</v>
      </c>
      <c r="D546" s="1"/>
      <c r="E546" s="32" t="s">
        <v>78</v>
      </c>
      <c r="F546" s="1" t="s">
        <v>38</v>
      </c>
      <c r="G546" s="1"/>
      <c r="H546" s="1"/>
      <c r="I546" s="32" t="s">
        <v>94</v>
      </c>
      <c r="J546" s="1"/>
      <c r="K546" s="2">
        <v>45202</v>
      </c>
      <c r="L546" s="42" t="str">
        <f>HYPERLINK(SUBSTITUTE(Table2[[#This Row],[URL]],"help.chi.ac.uk/","help-live.chi.ac.uk/docs/"), SUBSTITUTE(Table2[[#This Row],[URL]],"help.chi.ac.uk/","help-live.chi.ac.uk/docs/"))</f>
        <v>https://help-live.chi.ac.uk/docs/noise-suppression</v>
      </c>
    </row>
    <row r="547" spans="1:12" ht="14.25" hidden="1" customHeight="1">
      <c r="A547" s="4" t="s">
        <v>1177</v>
      </c>
      <c r="B547" s="7" t="s">
        <v>1178</v>
      </c>
      <c r="C547" s="1" t="s">
        <v>63</v>
      </c>
      <c r="D547" s="1"/>
      <c r="E547" s="32" t="s">
        <v>78</v>
      </c>
      <c r="F547" s="1" t="s">
        <v>38</v>
      </c>
      <c r="G547" s="1"/>
      <c r="H547" s="1"/>
      <c r="I547" s="32" t="s">
        <v>94</v>
      </c>
      <c r="J547" s="1" t="s">
        <v>95</v>
      </c>
      <c r="K547" s="2">
        <v>44169</v>
      </c>
      <c r="L547" s="42" t="str">
        <f>HYPERLINK(SUBSTITUTE(Table2[[#This Row],[URL]],"help.chi.ac.uk/","help-live.chi.ac.uk/docs/"), SUBSTITUTE(Table2[[#This Row],[URL]],"help.chi.ac.uk/","help-live.chi.ac.uk/docs/"))</f>
        <v>https://help-live.chi.ac.uk/docs/notify-graders-about-late-submissions</v>
      </c>
    </row>
    <row r="548" spans="1:12" ht="14.25" hidden="1" customHeight="1">
      <c r="A548" s="4" t="s">
        <v>1179</v>
      </c>
      <c r="B548" s="7" t="s">
        <v>1180</v>
      </c>
      <c r="C548" s="30" t="s">
        <v>216</v>
      </c>
      <c r="D548" s="1"/>
      <c r="E548" s="32" t="s">
        <v>78</v>
      </c>
      <c r="F548" s="1" t="s">
        <v>38</v>
      </c>
      <c r="G548" s="1"/>
      <c r="H548" s="1"/>
      <c r="I548" s="32" t="s">
        <v>110</v>
      </c>
      <c r="J548" s="1"/>
      <c r="K548" s="2">
        <v>44567</v>
      </c>
      <c r="L548" s="42" t="str">
        <f>HYPERLINK(SUBSTITUTE(Table2[[#This Row],[URL]],"help.chi.ac.uk/","help-live.chi.ac.uk/docs/"), SUBSTITUTE(Table2[[#This Row],[URL]],"help.chi.ac.uk/","help-live.chi.ac.uk/docs/"))</f>
        <v>https://help-live.chi.ac.uk/docs/raise-hand-functionality-teams</v>
      </c>
    </row>
    <row r="549" spans="1:12" ht="14.25" hidden="1" customHeight="1">
      <c r="A549" s="4" t="s">
        <v>1181</v>
      </c>
      <c r="B549" s="7" t="s">
        <v>1182</v>
      </c>
      <c r="C549" s="30" t="s">
        <v>216</v>
      </c>
      <c r="D549" s="1"/>
      <c r="E549" s="32" t="s">
        <v>78</v>
      </c>
      <c r="F549" s="1" t="s">
        <v>38</v>
      </c>
      <c r="G549" s="1"/>
      <c r="H549" s="1"/>
      <c r="I549" s="32" t="s">
        <v>110</v>
      </c>
      <c r="J549" s="1"/>
      <c r="K549" s="2">
        <v>45630</v>
      </c>
      <c r="L549" s="42" t="str">
        <f>HYPERLINK(SUBSTITUTE(Table2[[#This Row],[URL]],"help.chi.ac.uk/","help-live.chi.ac.uk/docs/"), SUBSTITUTE(Table2[[#This Row],[URL]],"help.chi.ac.uk/","help-live.chi.ac.uk/docs/"))</f>
        <v>https://help-live.chi.ac.uk/docs/recording-teams-meeting-or-lecture</v>
      </c>
    </row>
    <row r="550" spans="1:12" ht="14.25" hidden="1" customHeight="1">
      <c r="A550" s="4" t="s">
        <v>1183</v>
      </c>
      <c r="B550" s="7" t="s">
        <v>1184</v>
      </c>
      <c r="C550" s="30" t="s">
        <v>216</v>
      </c>
      <c r="D550" s="1"/>
      <c r="E550" s="32" t="s">
        <v>78</v>
      </c>
      <c r="F550" s="1" t="s">
        <v>38</v>
      </c>
      <c r="G550" s="1"/>
      <c r="H550" s="1"/>
      <c r="I550" s="32" t="s">
        <v>110</v>
      </c>
      <c r="J550" s="1"/>
      <c r="K550" s="2">
        <v>45133</v>
      </c>
      <c r="L550" s="42" t="str">
        <f>HYPERLINK(SUBSTITUTE(Table2[[#This Row],[URL]],"help.chi.ac.uk/","help-live.chi.ac.uk/docs/"), SUBSTITUTE(Table2[[#This Row],[URL]],"help.chi.ac.uk/","help-live.chi.ac.uk/docs/"))</f>
        <v>https://help-live.chi.ac.uk/docs/set-teams-lecture</v>
      </c>
    </row>
    <row r="551" spans="1:12" ht="14.25" hidden="1" customHeight="1">
      <c r="A551" s="4" t="s">
        <v>1185</v>
      </c>
      <c r="B551" s="7" t="s">
        <v>1186</v>
      </c>
      <c r="C551" s="30" t="s">
        <v>216</v>
      </c>
      <c r="D551" s="1"/>
      <c r="E551" s="32" t="s">
        <v>78</v>
      </c>
      <c r="F551" s="1" t="s">
        <v>38</v>
      </c>
      <c r="G551" s="1"/>
      <c r="H551" s="1"/>
      <c r="I551" s="32" t="s">
        <v>110</v>
      </c>
      <c r="J551" s="1"/>
      <c r="K551" s="2">
        <v>45734</v>
      </c>
      <c r="L551" s="42" t="str">
        <f>HYPERLINK(SUBSTITUTE(Table2[[#This Row],[URL]],"help.chi.ac.uk/","help-live.chi.ac.uk/docs/"), SUBSTITUTE(Table2[[#This Row],[URL]],"help.chi.ac.uk/","help-live.chi.ac.uk/docs/"))</f>
        <v>https://help-live.chi.ac.uk/docs/set-teams-meeting</v>
      </c>
    </row>
    <row r="552" spans="1:12" ht="14.25" hidden="1" customHeight="1">
      <c r="A552" s="4" t="s">
        <v>1187</v>
      </c>
      <c r="B552" s="7" t="s">
        <v>1188</v>
      </c>
      <c r="C552" s="30" t="s">
        <v>216</v>
      </c>
      <c r="D552" s="1"/>
      <c r="E552" s="32" t="s">
        <v>78</v>
      </c>
      <c r="F552" s="1" t="s">
        <v>38</v>
      </c>
      <c r="G552" s="1"/>
      <c r="H552" s="1"/>
      <c r="I552" s="32" t="s">
        <v>110</v>
      </c>
      <c r="J552" s="1"/>
      <c r="K552" s="2">
        <v>44567</v>
      </c>
      <c r="L552" s="42" t="str">
        <f>HYPERLINK(SUBSTITUTE(Table2[[#This Row],[URL]],"help.chi.ac.uk/","help-live.chi.ac.uk/docs/"), SUBSTITUTE(Table2[[#This Row],[URL]],"help.chi.ac.uk/","help-live.chi.ac.uk/docs/"))</f>
        <v>https://help-live.chi.ac.uk/docs/share-your-screen-teams</v>
      </c>
    </row>
    <row r="553" spans="1:12" ht="14.25" hidden="1" customHeight="1">
      <c r="A553" s="4" t="s">
        <v>1189</v>
      </c>
      <c r="B553" s="7" t="s">
        <v>1190</v>
      </c>
      <c r="C553" s="30" t="s">
        <v>216</v>
      </c>
      <c r="D553" s="1"/>
      <c r="E553" s="32" t="s">
        <v>78</v>
      </c>
      <c r="F553" s="1" t="s">
        <v>38</v>
      </c>
      <c r="G553" s="1"/>
      <c r="H553" s="1"/>
      <c r="I553" s="32" t="s">
        <v>110</v>
      </c>
      <c r="J553" s="1"/>
      <c r="K553" s="2">
        <v>44567</v>
      </c>
      <c r="L553" s="42" t="str">
        <f>HYPERLINK(SUBSTITUTE(Table2[[#This Row],[URL]],"help.chi.ac.uk/","help-live.chi.ac.uk/docs/"), SUBSTITUTE(Table2[[#This Row],[URL]],"help.chi.ac.uk/","help-live.chi.ac.uk/docs/"))</f>
        <v>https://help-live.chi.ac.uk/docs/team-spaces-collaboration</v>
      </c>
    </row>
    <row r="554" spans="1:12" ht="14.25" hidden="1" customHeight="1">
      <c r="A554" s="4" t="s">
        <v>1191</v>
      </c>
      <c r="B554" s="7" t="s">
        <v>1192</v>
      </c>
      <c r="C554" s="30" t="s">
        <v>216</v>
      </c>
      <c r="D554" s="1"/>
      <c r="E554" s="32" t="s">
        <v>78</v>
      </c>
      <c r="F554" s="1" t="s">
        <v>38</v>
      </c>
      <c r="G554" s="1"/>
      <c r="H554" s="1"/>
      <c r="I554" s="32" t="s">
        <v>110</v>
      </c>
      <c r="J554" s="1"/>
      <c r="K554" s="2">
        <v>44694</v>
      </c>
      <c r="L554" s="42" t="str">
        <f>HYPERLINK(SUBSTITUTE(Table2[[#This Row],[URL]],"help.chi.ac.uk/","help-live.chi.ac.uk/docs/"), SUBSTITUTE(Table2[[#This Row],[URL]],"help.chi.ac.uk/","help-live.chi.ac.uk/docs/"))</f>
        <v>https://help-live.chi.ac.uk/docs/teams-meeting-options</v>
      </c>
    </row>
    <row r="555" spans="1:12" ht="14.25" hidden="1" customHeight="1">
      <c r="A555" s="4" t="s">
        <v>1193</v>
      </c>
      <c r="B555" s="7" t="s">
        <v>1194</v>
      </c>
      <c r="C555" s="30" t="s">
        <v>216</v>
      </c>
      <c r="D555" s="1"/>
      <c r="E555" s="32" t="s">
        <v>78</v>
      </c>
      <c r="F555" s="1" t="s">
        <v>38</v>
      </c>
      <c r="G555" s="1"/>
      <c r="H555" s="1"/>
      <c r="I555" s="32" t="s">
        <v>110</v>
      </c>
      <c r="J555" s="1"/>
      <c r="K555" s="2">
        <v>44567</v>
      </c>
      <c r="L555" s="42" t="str">
        <f>HYPERLINK(SUBSTITUTE(Table2[[#This Row],[URL]],"help.chi.ac.uk/","help-live.chi.ac.uk/docs/"), SUBSTITUTE(Table2[[#This Row],[URL]],"help.chi.ac.uk/","help-live.chi.ac.uk/docs/"))</f>
        <v>https://help-live.chi.ac.uk/docs/teams-messages-calls-or-video-calls</v>
      </c>
    </row>
    <row r="556" spans="1:12" ht="14.25" hidden="1" customHeight="1">
      <c r="A556" s="4" t="s">
        <v>1195</v>
      </c>
      <c r="B556" s="7" t="s">
        <v>38</v>
      </c>
      <c r="C556" s="30" t="s">
        <v>216</v>
      </c>
      <c r="D556" s="1"/>
      <c r="E556" s="32" t="s">
        <v>78</v>
      </c>
      <c r="F556" s="1" t="s">
        <v>38</v>
      </c>
      <c r="G556" s="1"/>
      <c r="H556" s="1"/>
      <c r="I556" s="32" t="s">
        <v>110</v>
      </c>
      <c r="J556" s="1"/>
      <c r="K556" s="2">
        <v>44806</v>
      </c>
      <c r="L556" s="42" t="str">
        <f>HYPERLINK(SUBSTITUTE(Table2[[#This Row],[URL]],"help.chi.ac.uk/","help-live.chi.ac.uk/docs/"), SUBSTITUTE(Table2[[#This Row],[URL]],"help.chi.ac.uk/","help-live.chi.ac.uk/docs/"))</f>
        <v>https://help-live.chi.ac.uk/docs/teams</v>
      </c>
    </row>
    <row r="557" spans="1:12" ht="14.25" hidden="1" customHeight="1">
      <c r="A557" s="4" t="s">
        <v>1196</v>
      </c>
      <c r="B557" s="7" t="s">
        <v>1197</v>
      </c>
      <c r="C557" s="30" t="s">
        <v>216</v>
      </c>
      <c r="D557" s="1"/>
      <c r="E557" s="32" t="s">
        <v>78</v>
      </c>
      <c r="F557" s="1" t="s">
        <v>38</v>
      </c>
      <c r="G557" s="1"/>
      <c r="H557" s="1"/>
      <c r="I557" s="32" t="s">
        <v>110</v>
      </c>
      <c r="J557" s="1"/>
      <c r="K557" s="2">
        <v>44566</v>
      </c>
      <c r="L557" s="42" t="str">
        <f>HYPERLINK(SUBSTITUTE(Table2[[#This Row],[URL]],"help.chi.ac.uk/","help-live.chi.ac.uk/docs/"), SUBSTITUTE(Table2[[#This Row],[URL]],"help.chi.ac.uk/","help-live.chi.ac.uk/docs/"))</f>
        <v>https://help-live.chi.ac.uk/docs/teams-polls</v>
      </c>
    </row>
    <row r="558" spans="1:12" ht="14.25" hidden="1" customHeight="1">
      <c r="A558" s="30" t="s">
        <v>1198</v>
      </c>
      <c r="B558" s="33" t="s">
        <v>1199</v>
      </c>
      <c r="C558" s="30" t="s">
        <v>216</v>
      </c>
      <c r="D558" s="30" t="s">
        <v>57</v>
      </c>
      <c r="E558" s="32" t="s">
        <v>78</v>
      </c>
      <c r="F558" s="30" t="s">
        <v>42</v>
      </c>
      <c r="G558" s="30"/>
      <c r="H558" s="30" t="s">
        <v>87</v>
      </c>
      <c r="I558" s="30" t="s">
        <v>94</v>
      </c>
      <c r="J558" s="30"/>
      <c r="K558" s="11">
        <v>45961</v>
      </c>
      <c r="L558" s="42" t="str">
        <f>HYPERLINK(SUBSTITUTE(Table2[[#This Row],[URL]],"help.chi.ac.uk/","help-live.chi.ac.uk/docs/"), SUBSTITUTE(Table2[[#This Row],[URL]],"help.chi.ac.uk/","help-live.chi.ac.uk/docs/"))</f>
        <v>https://help-live.chi.ac.uk/docs/boc-menus</v>
      </c>
    </row>
    <row r="559" spans="1:12" ht="14.25" hidden="1" customHeight="1">
      <c r="A559" s="30" t="s">
        <v>1200</v>
      </c>
      <c r="B559" s="33" t="s">
        <v>1201</v>
      </c>
      <c r="C559" s="30" t="s">
        <v>216</v>
      </c>
      <c r="D559" s="30" t="s">
        <v>57</v>
      </c>
      <c r="E559" s="32" t="s">
        <v>78</v>
      </c>
      <c r="F559" s="30" t="s">
        <v>42</v>
      </c>
      <c r="G559" s="30"/>
      <c r="H559" s="30" t="s">
        <v>87</v>
      </c>
      <c r="I559" s="30" t="s">
        <v>94</v>
      </c>
      <c r="J559" s="30"/>
      <c r="K559" s="11">
        <v>45961</v>
      </c>
      <c r="L559" s="42" t="str">
        <f>HYPERLINK(SUBSTITUTE(Table2[[#This Row],[URL]],"help.chi.ac.uk/","help-live.chi.ac.uk/docs/"), SUBSTITUTE(Table2[[#This Row],[URL]],"help.chi.ac.uk/","help-live.chi.ac.uk/docs/"))</f>
        <v>https://help-live.chi.ac.uk/docs/brc-menus</v>
      </c>
    </row>
    <row r="560" spans="1:12" ht="14.25" hidden="1" customHeight="1">
      <c r="A560" s="4" t="s">
        <v>1202</v>
      </c>
      <c r="B560" s="7" t="s">
        <v>1203</v>
      </c>
      <c r="C560" s="30" t="s">
        <v>216</v>
      </c>
      <c r="D560" s="1"/>
      <c r="E560" s="32" t="s">
        <v>78</v>
      </c>
      <c r="F560" s="1" t="s">
        <v>42</v>
      </c>
      <c r="G560" s="1"/>
      <c r="H560" s="1"/>
      <c r="I560" s="32" t="s">
        <v>94</v>
      </c>
      <c r="J560" s="1"/>
      <c r="K560" s="2">
        <v>45557</v>
      </c>
      <c r="L560" s="42" t="str">
        <f>HYPERLINK(SUBSTITUTE(Table2[[#This Row],[URL]],"help.chi.ac.uk/","help-live.chi.ac.uk/docs/"), SUBSTITUTE(Table2[[#This Row],[URL]],"help.chi.ac.uk/","help-live.chi.ac.uk/docs/"))</f>
        <v>https://help-live.chi.ac.uk/docs/catered-cards</v>
      </c>
    </row>
    <row r="561" spans="1:12" ht="14.25" hidden="1" customHeight="1">
      <c r="A561" s="4" t="s">
        <v>1204</v>
      </c>
      <c r="B561" s="7" t="s">
        <v>1205</v>
      </c>
      <c r="C561" s="30" t="s">
        <v>216</v>
      </c>
      <c r="D561" s="1"/>
      <c r="E561" s="32" t="s">
        <v>78</v>
      </c>
      <c r="F561" s="1" t="s">
        <v>42</v>
      </c>
      <c r="G561" s="1"/>
      <c r="H561" s="1"/>
      <c r="I561" s="32" t="s">
        <v>94</v>
      </c>
      <c r="J561" s="1"/>
      <c r="K561" s="2">
        <v>45557</v>
      </c>
      <c r="L561" s="42" t="str">
        <f>HYPERLINK(SUBSTITUTE(Table2[[#This Row],[URL]],"help.chi.ac.uk/","help-live.chi.ac.uk/docs/"), SUBSTITUTE(Table2[[#This Row],[URL]],"help.chi.ac.uk/","help-live.chi.ac.uk/docs/"))</f>
        <v>https://help-live.chi.ac.uk/docs/catered-meal-deal</v>
      </c>
    </row>
    <row r="562" spans="1:12" ht="14.25" hidden="1" customHeight="1">
      <c r="A562" s="4" t="s">
        <v>1206</v>
      </c>
      <c r="B562" s="7" t="s">
        <v>1207</v>
      </c>
      <c r="C562" s="30" t="s">
        <v>216</v>
      </c>
      <c r="D562" s="1"/>
      <c r="E562" s="32" t="s">
        <v>78</v>
      </c>
      <c r="F562" s="1" t="s">
        <v>42</v>
      </c>
      <c r="G562" s="1"/>
      <c r="H562" s="1"/>
      <c r="I562" s="32" t="s">
        <v>94</v>
      </c>
      <c r="J562" s="1"/>
      <c r="K562" s="2">
        <v>45557</v>
      </c>
      <c r="L562" s="42" t="str">
        <f>HYPERLINK(SUBSTITUTE(Table2[[#This Row],[URL]],"help.chi.ac.uk/","help-live.chi.ac.uk/docs/"), SUBSTITUTE(Table2[[#This Row],[URL]],"help.chi.ac.uk/","help-live.chi.ac.uk/docs/"))</f>
        <v>https://help-live.chi.ac.uk/docs/catering-service-hours</v>
      </c>
    </row>
    <row r="563" spans="1:12" ht="14.25" hidden="1" customHeight="1">
      <c r="A563" s="4" t="s">
        <v>1208</v>
      </c>
      <c r="B563" s="7" t="s">
        <v>1209</v>
      </c>
      <c r="C563" s="30" t="s">
        <v>216</v>
      </c>
      <c r="D563" s="1"/>
      <c r="E563" s="32" t="s">
        <v>78</v>
      </c>
      <c r="F563" s="1" t="s">
        <v>42</v>
      </c>
      <c r="G563" s="1"/>
      <c r="H563" s="1"/>
      <c r="I563" s="32" t="s">
        <v>94</v>
      </c>
      <c r="J563" s="1"/>
      <c r="K563" s="2">
        <v>45723</v>
      </c>
      <c r="L563" s="42" t="str">
        <f>HYPERLINK(SUBSTITUTE(Table2[[#This Row],[URL]],"help.chi.ac.uk/","help-live.chi.ac.uk/docs/"), SUBSTITUTE(Table2[[#This Row],[URL]],"help.chi.ac.uk/","help-live.chi.ac.uk/docs/"))</f>
        <v>https://help-live.chi.ac.uk/docs/menus</v>
      </c>
    </row>
    <row r="564" spans="1:12" ht="14.25" hidden="1" customHeight="1">
      <c r="A564" s="4" t="s">
        <v>1210</v>
      </c>
      <c r="B564" s="7" t="s">
        <v>1211</v>
      </c>
      <c r="C564" s="30" t="s">
        <v>216</v>
      </c>
      <c r="D564" s="1"/>
      <c r="E564" s="32" t="s">
        <v>78</v>
      </c>
      <c r="F564" s="1" t="s">
        <v>42</v>
      </c>
      <c r="G564" s="1"/>
      <c r="H564" s="1"/>
      <c r="I564" s="32" t="s">
        <v>94</v>
      </c>
      <c r="J564" s="1"/>
      <c r="K564" s="2">
        <v>45723</v>
      </c>
      <c r="L564" s="42" t="str">
        <f>HYPERLINK(SUBSTITUTE(Table2[[#This Row],[URL]],"help.chi.ac.uk/","help-live.chi.ac.uk/docs/"), SUBSTITUTE(Table2[[#This Row],[URL]],"help.chi.ac.uk/","help-live.chi.ac.uk/docs/"))</f>
        <v>https://help-live.chi.ac.uk/docs/new-2025</v>
      </c>
    </row>
    <row r="565" spans="1:12" ht="14.25" hidden="1" customHeight="1">
      <c r="A565" s="4" t="s">
        <v>1212</v>
      </c>
      <c r="B565" s="7" t="s">
        <v>1213</v>
      </c>
      <c r="C565" s="30" t="s">
        <v>216</v>
      </c>
      <c r="D565" s="1"/>
      <c r="E565" s="32" t="s">
        <v>78</v>
      </c>
      <c r="F565" s="1" t="s">
        <v>42</v>
      </c>
      <c r="G565" s="1"/>
      <c r="H565" s="1"/>
      <c r="I565" s="32" t="s">
        <v>94</v>
      </c>
      <c r="J565" s="1"/>
      <c r="K565" s="2">
        <v>45557</v>
      </c>
      <c r="L565" s="42" t="str">
        <f>HYPERLINK(SUBSTITUTE(Table2[[#This Row],[URL]],"help.chi.ac.uk/","help-live.chi.ac.uk/docs/"), SUBSTITUTE(Table2[[#This Row],[URL]],"help.chi.ac.uk/","help-live.chi.ac.uk/docs/"))</f>
        <v>https://help-live.chi.ac.uk/docs/placement-meal-deal</v>
      </c>
    </row>
    <row r="566" spans="1:12" ht="14.25" hidden="1" customHeight="1">
      <c r="A566" s="4" t="s">
        <v>1214</v>
      </c>
      <c r="B566" s="7" t="s">
        <v>42</v>
      </c>
      <c r="C566" s="30" t="s">
        <v>216</v>
      </c>
      <c r="D566" s="1"/>
      <c r="E566" s="32" t="s">
        <v>78</v>
      </c>
      <c r="F566" s="1" t="s">
        <v>42</v>
      </c>
      <c r="G566" s="1"/>
      <c r="H566" s="1"/>
      <c r="I566" s="32" t="s">
        <v>94</v>
      </c>
      <c r="J566" s="1"/>
      <c r="K566" s="2">
        <v>45660</v>
      </c>
      <c r="L566" s="42" t="str">
        <f>HYPERLINK(SUBSTITUTE(Table2[[#This Row],[URL]],"help.chi.ac.uk/","help-live.chi.ac.uk/docs/"), SUBSTITUTE(Table2[[#This Row],[URL]],"help.chi.ac.uk/","help-live.chi.ac.uk/docs/"))</f>
        <v>https://help-live.chi.ac.uk/docs/uoc-food-catering</v>
      </c>
    </row>
    <row r="567" spans="1:12" ht="14.25" hidden="1" customHeight="1">
      <c r="A567" s="4" t="s">
        <v>1215</v>
      </c>
      <c r="B567" s="7" t="s">
        <v>1216</v>
      </c>
      <c r="C567" s="30" t="s">
        <v>216</v>
      </c>
      <c r="D567" s="1"/>
      <c r="E567" s="32" t="s">
        <v>78</v>
      </c>
      <c r="F567" s="1" t="s">
        <v>42</v>
      </c>
      <c r="G567" s="1"/>
      <c r="H567" s="1"/>
      <c r="I567" s="32" t="s">
        <v>94</v>
      </c>
      <c r="J567" s="1"/>
      <c r="K567" s="2">
        <v>45723</v>
      </c>
      <c r="L567" s="42" t="str">
        <f>HYPERLINK(SUBSTITUTE(Table2[[#This Row],[URL]],"help.chi.ac.uk/","help-live.chi.ac.uk/docs/"), SUBSTITUTE(Table2[[#This Row],[URL]],"help.chi.ac.uk/","help-live.chi.ac.uk/docs/"))</f>
        <v>https://help-live.chi.ac.uk/docs/upcoming-events-catering</v>
      </c>
    </row>
    <row r="568" spans="1:12" ht="14.25" hidden="1" customHeight="1">
      <c r="A568" s="4" t="s">
        <v>1217</v>
      </c>
      <c r="B568" s="7" t="s">
        <v>1218</v>
      </c>
      <c r="C568" s="30" t="s">
        <v>216</v>
      </c>
      <c r="D568" s="1"/>
      <c r="E568" s="32" t="s">
        <v>281</v>
      </c>
      <c r="F568" s="1" t="s">
        <v>40</v>
      </c>
      <c r="G568" s="1"/>
      <c r="H568" s="1"/>
      <c r="I568" s="32" t="s">
        <v>79</v>
      </c>
      <c r="J568" s="1"/>
      <c r="K568" s="2">
        <v>45734</v>
      </c>
      <c r="L568" s="42" t="str">
        <f>HYPERLINK(SUBSTITUTE(Table2[[#This Row],[URL]],"help.chi.ac.uk/","help-live.chi.ac.uk/docs/"), SUBSTITUTE(Table2[[#This Row],[URL]],"help.chi.ac.uk/","help-live.chi.ac.uk/docs/"))</f>
        <v>https://help-live.chi.ac.uk/docs/enquiries</v>
      </c>
    </row>
    <row r="569" spans="1:12" ht="14.25" hidden="1" customHeight="1">
      <c r="A569" s="4" t="s">
        <v>1219</v>
      </c>
      <c r="B569" s="7" t="s">
        <v>1220</v>
      </c>
      <c r="C569" s="30" t="s">
        <v>216</v>
      </c>
      <c r="D569" s="1"/>
      <c r="E569" s="32" t="s">
        <v>281</v>
      </c>
      <c r="F569" s="1" t="s">
        <v>40</v>
      </c>
      <c r="G569" s="1"/>
      <c r="H569" s="1"/>
      <c r="I569" s="32" t="s">
        <v>79</v>
      </c>
      <c r="J569" s="1"/>
      <c r="K569" s="2">
        <v>45734</v>
      </c>
      <c r="L569" s="42" t="str">
        <f>HYPERLINK(SUBSTITUTE(Table2[[#This Row],[URL]],"help.chi.ac.uk/","help-live.chi.ac.uk/docs/"), SUBSTITUTE(Table2[[#This Row],[URL]],"help.chi.ac.uk/","help-live.chi.ac.uk/docs/"))</f>
        <v>https://help-live.chi.ac.uk/docs/fake-officials-phone-scam</v>
      </c>
    </row>
    <row r="570" spans="1:12" ht="14.25" hidden="1" customHeight="1">
      <c r="A570" s="4" t="s">
        <v>1221</v>
      </c>
      <c r="B570" s="7" t="s">
        <v>1222</v>
      </c>
      <c r="C570" s="30" t="s">
        <v>216</v>
      </c>
      <c r="D570" s="1"/>
      <c r="E570" s="32" t="s">
        <v>281</v>
      </c>
      <c r="F570" s="1" t="s">
        <v>40</v>
      </c>
      <c r="G570" s="1"/>
      <c r="H570" s="1"/>
      <c r="I570" s="32" t="s">
        <v>79</v>
      </c>
      <c r="J570" s="1"/>
      <c r="K570" s="2">
        <v>45734</v>
      </c>
      <c r="L570" s="42" t="str">
        <f>HYPERLINK(SUBSTITUTE(Table2[[#This Row],[URL]],"help.chi.ac.uk/","help-live.chi.ac.uk/docs/"), SUBSTITUTE(Table2[[#This Row],[URL]],"help.chi.ac.uk/","help-live.chi.ac.uk/docs/"))</f>
        <v>https://help-live.chi.ac.uk/docs/further-advice</v>
      </c>
    </row>
    <row r="571" spans="1:12" ht="14.25" hidden="1" customHeight="1">
      <c r="A571" s="4" t="s">
        <v>1223</v>
      </c>
      <c r="B571" s="7" t="s">
        <v>1224</v>
      </c>
      <c r="C571" s="30" t="s">
        <v>216</v>
      </c>
      <c r="D571" s="1"/>
      <c r="E571" s="32" t="s">
        <v>281</v>
      </c>
      <c r="F571" s="1" t="s">
        <v>40</v>
      </c>
      <c r="G571" s="1"/>
      <c r="H571" s="1"/>
      <c r="I571" s="32" t="s">
        <v>79</v>
      </c>
      <c r="J571" s="1"/>
      <c r="K571" s="2">
        <v>45734</v>
      </c>
      <c r="L571" s="42" t="str">
        <f>HYPERLINK(SUBSTITUTE(Table2[[#This Row],[URL]],"help.chi.ac.uk/","help-live.chi.ac.uk/docs/"), SUBSTITUTE(Table2[[#This Row],[URL]],"help.chi.ac.uk/","help-live.chi.ac.uk/docs/"))</f>
        <v>https://help-live.chi.ac.uk/docs/support-university</v>
      </c>
    </row>
    <row r="572" spans="1:12" ht="14.25" hidden="1" customHeight="1">
      <c r="A572" s="4" t="s">
        <v>1225</v>
      </c>
      <c r="B572" s="7" t="s">
        <v>1226</v>
      </c>
      <c r="C572" s="30" t="s">
        <v>216</v>
      </c>
      <c r="D572" s="1"/>
      <c r="E572" s="32" t="s">
        <v>281</v>
      </c>
      <c r="F572" s="1" t="s">
        <v>40</v>
      </c>
      <c r="G572" s="1"/>
      <c r="H572" s="1"/>
      <c r="I572" s="32" t="s">
        <v>79</v>
      </c>
      <c r="J572" s="1"/>
      <c r="K572" s="2">
        <v>45734</v>
      </c>
      <c r="L572" s="42" t="str">
        <f>HYPERLINK(SUBSTITUTE(Table2[[#This Row],[URL]],"help.chi.ac.uk/","help-live.chi.ac.uk/docs/"), SUBSTITUTE(Table2[[#This Row],[URL]],"help.chi.ac.uk/","help-live.chi.ac.uk/docs/"))</f>
        <v>https://help-live.chi.ac.uk/docs/tuition-fee-fraud</v>
      </c>
    </row>
    <row r="573" spans="1:12" ht="14.25" hidden="1" customHeight="1">
      <c r="A573" s="4" t="s">
        <v>1227</v>
      </c>
      <c r="B573" s="7" t="s">
        <v>40</v>
      </c>
      <c r="C573" s="30" t="s">
        <v>216</v>
      </c>
      <c r="D573" s="1"/>
      <c r="E573" s="32" t="s">
        <v>281</v>
      </c>
      <c r="F573" s="1" t="s">
        <v>40</v>
      </c>
      <c r="G573" s="1"/>
      <c r="H573" s="1"/>
      <c r="I573" s="32" t="s">
        <v>79</v>
      </c>
      <c r="J573" s="1"/>
      <c r="K573" s="2">
        <v>45734</v>
      </c>
      <c r="L573" s="42" t="str">
        <f>HYPERLINK(SUBSTITUTE(Table2[[#This Row],[URL]],"help.chi.ac.uk/","help-live.chi.ac.uk/docs/"), SUBSTITUTE(Table2[[#This Row],[URL]],"help.chi.ac.uk/","help-live.chi.ac.uk/docs/"))</f>
        <v>https://help-live.chi.ac.uk/docs/scams</v>
      </c>
    </row>
    <row r="574" spans="1:12" ht="14.25" hidden="1" customHeight="1">
      <c r="A574" s="4" t="s">
        <v>1228</v>
      </c>
      <c r="B574" s="7" t="s">
        <v>1229</v>
      </c>
      <c r="C574" s="30" t="s">
        <v>216</v>
      </c>
      <c r="D574" s="1"/>
      <c r="E574" s="32" t="s">
        <v>281</v>
      </c>
      <c r="F574" s="1" t="s">
        <v>40</v>
      </c>
      <c r="G574" s="1"/>
      <c r="H574" s="1"/>
      <c r="I574" s="32" t="s">
        <v>79</v>
      </c>
      <c r="J574" s="1"/>
      <c r="K574" s="2">
        <v>45734</v>
      </c>
      <c r="L574" s="42" t="str">
        <f>HYPERLINK(SUBSTITUTE(Table2[[#This Row],[URL]],"help.chi.ac.uk/","help-live.chi.ac.uk/docs/"), SUBSTITUTE(Table2[[#This Row],[URL]],"help.chi.ac.uk/","help-live.chi.ac.uk/docs/"))</f>
        <v>https://help-live.chi.ac.uk/docs/what-scams-look-out-particular-student</v>
      </c>
    </row>
    <row r="575" spans="1:12" ht="14.25" hidden="1" customHeight="1">
      <c r="A575" s="4" t="s">
        <v>1230</v>
      </c>
      <c r="B575" s="7" t="s">
        <v>1231</v>
      </c>
      <c r="C575" s="30" t="s">
        <v>216</v>
      </c>
      <c r="D575" s="1"/>
      <c r="E575" s="32" t="s">
        <v>281</v>
      </c>
      <c r="F575" s="1" t="s">
        <v>40</v>
      </c>
      <c r="G575" s="1"/>
      <c r="H575" s="1"/>
      <c r="I575" s="32" t="s">
        <v>79</v>
      </c>
      <c r="J575" s="1"/>
      <c r="K575" s="2">
        <v>45734</v>
      </c>
      <c r="L575" s="42" t="str">
        <f>HYPERLINK(SUBSTITUTE(Table2[[#This Row],[URL]],"help.chi.ac.uk/","help-live.chi.ac.uk/docs/"), SUBSTITUTE(Table2[[#This Row],[URL]],"help.chi.ac.uk/","help-live.chi.ac.uk/docs/"))</f>
        <v>https://help-live.chi.ac.uk/docs/what-do</v>
      </c>
    </row>
    <row r="576" spans="1:12" ht="14.25" customHeight="1">
      <c r="A576" s="4" t="s">
        <v>1232</v>
      </c>
      <c r="B576" s="7" t="s">
        <v>1233</v>
      </c>
      <c r="C576" s="1" t="s">
        <v>63</v>
      </c>
      <c r="D576" s="1"/>
      <c r="E576" s="1" t="s">
        <v>82</v>
      </c>
      <c r="F576" s="1" t="s">
        <v>41</v>
      </c>
      <c r="G576" s="32"/>
      <c r="H576" s="1"/>
      <c r="I576" s="1" t="s">
        <v>87</v>
      </c>
      <c r="J576" s="1" t="s">
        <v>15</v>
      </c>
      <c r="K576" s="2">
        <v>44949</v>
      </c>
      <c r="L576" s="42" t="str">
        <f>HYPERLINK(SUBSTITUTE(Table2[[#This Row],[URL]],"help.chi.ac.uk/","help-live.chi.ac.uk/docs/"), SUBSTITUTE(Table2[[#This Row],[URL]],"help.chi.ac.uk/","help-live.chi.ac.uk/docs/"))</f>
        <v>https://help-live.chi.ac.uk/docs/change-background-colour-word</v>
      </c>
    </row>
    <row r="577" spans="1:12" ht="14.25" customHeight="1">
      <c r="A577" s="4" t="s">
        <v>1234</v>
      </c>
      <c r="B577" s="7" t="s">
        <v>1235</v>
      </c>
      <c r="C577" s="1" t="s">
        <v>63</v>
      </c>
      <c r="D577" s="1"/>
      <c r="E577" s="32" t="s">
        <v>82</v>
      </c>
      <c r="F577" s="1" t="s">
        <v>41</v>
      </c>
      <c r="G577" s="1"/>
      <c r="H577" s="1"/>
      <c r="I577" s="32" t="s">
        <v>83</v>
      </c>
      <c r="J577" s="1" t="s">
        <v>84</v>
      </c>
      <c r="K577" s="2">
        <v>45450</v>
      </c>
      <c r="L577" s="42" t="str">
        <f>HYPERLINK(SUBSTITUTE(Table2[[#This Row],[URL]],"help.chi.ac.uk/","help-live.chi.ac.uk/docs/"), SUBSTITUTE(Table2[[#This Row],[URL]],"help.chi.ac.uk/","help-live.chi.ac.uk/docs/"))</f>
        <v>https://help-live.chi.ac.uk/docs/footnotes-and-endnotes</v>
      </c>
    </row>
    <row r="578" spans="1:12" ht="14.25" customHeight="1">
      <c r="A578" s="4" t="s">
        <v>1236</v>
      </c>
      <c r="B578" s="7" t="s">
        <v>1237</v>
      </c>
      <c r="C578" s="1" t="s">
        <v>63</v>
      </c>
      <c r="D578" s="1"/>
      <c r="E578" s="32" t="s">
        <v>82</v>
      </c>
      <c r="F578" s="1" t="s">
        <v>41</v>
      </c>
      <c r="G578" s="1"/>
      <c r="H578" s="1"/>
      <c r="I578" s="32" t="s">
        <v>83</v>
      </c>
      <c r="J578" s="1" t="s">
        <v>84</v>
      </c>
      <c r="K578" s="2">
        <v>44767</v>
      </c>
      <c r="L578" s="42" t="str">
        <f>HYPERLINK(SUBSTITUTE(Table2[[#This Row],[URL]],"help.chi.ac.uk/","help-live.chi.ac.uk/docs/"), SUBSTITUTE(Table2[[#This Row],[URL]],"help.chi.ac.uk/","help-live.chi.ac.uk/docs/"))</f>
        <v>https://help-live.chi.ac.uk/docs/how-create-text-box</v>
      </c>
    </row>
    <row r="579" spans="1:12" ht="14.25" customHeight="1">
      <c r="A579" s="4" t="s">
        <v>1238</v>
      </c>
      <c r="B579" s="7" t="s">
        <v>1239</v>
      </c>
      <c r="C579" s="30" t="s">
        <v>216</v>
      </c>
      <c r="D579" s="1"/>
      <c r="E579" s="32" t="s">
        <v>82</v>
      </c>
      <c r="F579" s="1" t="s">
        <v>41</v>
      </c>
      <c r="G579" s="1"/>
      <c r="H579" s="1"/>
      <c r="I579" s="32" t="s">
        <v>83</v>
      </c>
      <c r="J579" s="1"/>
      <c r="K579" s="2">
        <v>45481</v>
      </c>
      <c r="L579" s="42" t="str">
        <f>HYPERLINK(SUBSTITUTE(Table2[[#This Row],[URL]],"help.chi.ac.uk/","help-live.chi.ac.uk/docs/"), SUBSTITUTE(Table2[[#This Row],[URL]],"help.chi.ac.uk/","help-live.chi.ac.uk/docs/"))</f>
        <v>https://help-live.chi.ac.uk/docs/smartart-word</v>
      </c>
    </row>
    <row r="580" spans="1:12" ht="14.25" customHeight="1">
      <c r="A580" s="4" t="s">
        <v>1240</v>
      </c>
      <c r="B580" s="7" t="s">
        <v>1241</v>
      </c>
      <c r="C580" s="1" t="s">
        <v>63</v>
      </c>
      <c r="D580" s="1"/>
      <c r="E580" s="32" t="s">
        <v>82</v>
      </c>
      <c r="F580" s="1" t="s">
        <v>41</v>
      </c>
      <c r="G580" s="1"/>
      <c r="H580" s="1"/>
      <c r="I580" s="32" t="s">
        <v>83</v>
      </c>
      <c r="J580" s="1" t="s">
        <v>84</v>
      </c>
      <c r="K580" s="2">
        <v>45327</v>
      </c>
      <c r="L580" s="42" t="str">
        <f>HYPERLINK(SUBSTITUTE(Table2[[#This Row],[URL]],"help.chi.ac.uk/","help-live.chi.ac.uk/docs/"), SUBSTITUTE(Table2[[#This Row],[URL]],"help.chi.ac.uk/","help-live.chi.ac.uk/docs/"))</f>
        <v>https://help-live.chi.ac.uk/docs/transcribing-audio-recording</v>
      </c>
    </row>
    <row r="581" spans="1:12" ht="14.25" hidden="1" customHeight="1">
      <c r="A581" s="4" t="s">
        <v>1242</v>
      </c>
      <c r="B581" s="7" t="s">
        <v>1243</v>
      </c>
      <c r="C581" s="1" t="s">
        <v>63</v>
      </c>
      <c r="D581" s="1"/>
      <c r="E581" s="32" t="s">
        <v>78</v>
      </c>
      <c r="F581" s="1" t="s">
        <v>41</v>
      </c>
      <c r="G581" s="1"/>
      <c r="H581" s="1"/>
      <c r="I581" s="32" t="s">
        <v>94</v>
      </c>
      <c r="J581" s="1" t="s">
        <v>95</v>
      </c>
      <c r="K581" s="2">
        <v>45160</v>
      </c>
      <c r="L581" s="42" t="str">
        <f>HYPERLINK(SUBSTITUTE(Table2[[#This Row],[URL]],"help.chi.ac.uk/","help-live.chi.ac.uk/docs/"), SUBSTITUTE(Table2[[#This Row],[URL]],"help.chi.ac.uk/","help-live.chi.ac.uk/docs/"))</f>
        <v>https://help-live.chi.ac.uk/docs/using-microsoft-word-assignment-feedback</v>
      </c>
    </row>
    <row r="582" spans="1:12" ht="14.25" customHeight="1">
      <c r="A582" s="4" t="s">
        <v>1244</v>
      </c>
      <c r="B582" s="7" t="s">
        <v>1245</v>
      </c>
      <c r="C582" s="1" t="s">
        <v>63</v>
      </c>
      <c r="D582" s="1"/>
      <c r="E582" s="32" t="s">
        <v>82</v>
      </c>
      <c r="F582" s="1" t="s">
        <v>41</v>
      </c>
      <c r="G582" s="1"/>
      <c r="H582" s="1"/>
      <c r="I582" s="32" t="s">
        <v>83</v>
      </c>
      <c r="J582" s="1" t="s">
        <v>84</v>
      </c>
      <c r="K582" s="2">
        <v>45450</v>
      </c>
      <c r="L582" s="42" t="str">
        <f>HYPERLINK(SUBSTITUTE(Table2[[#This Row],[URL]],"help.chi.ac.uk/","help-live.chi.ac.uk/docs/"), SUBSTITUTE(Table2[[#This Row],[URL]],"help.chi.ac.uk/","help-live.chi.ac.uk/docs/"))</f>
        <v>https://help-live.chi.ac.uk/docs/word-automatic-table-contents</v>
      </c>
    </row>
    <row r="583" spans="1:12" ht="14.25" customHeight="1">
      <c r="A583" s="4" t="s">
        <v>1246</v>
      </c>
      <c r="B583" s="7" t="s">
        <v>1247</v>
      </c>
      <c r="C583" s="1" t="s">
        <v>63</v>
      </c>
      <c r="D583" s="1"/>
      <c r="E583" s="32" t="s">
        <v>82</v>
      </c>
      <c r="F583" s="1" t="s">
        <v>41</v>
      </c>
      <c r="G583" s="1"/>
      <c r="H583" s="1"/>
      <c r="I583" s="32" t="s">
        <v>83</v>
      </c>
      <c r="J583" s="1" t="s">
        <v>84</v>
      </c>
      <c r="K583" s="2">
        <v>45450</v>
      </c>
      <c r="L583" s="42" t="str">
        <f>HYPERLINK(SUBSTITUTE(Table2[[#This Row],[URL]],"help.chi.ac.uk/","help-live.chi.ac.uk/docs/"), SUBSTITUTE(Table2[[#This Row],[URL]],"help.chi.ac.uk/","help-live.chi.ac.uk/docs/"))</f>
        <v>https://help-live.chi.ac.uk/docs/word-automatic-table-figures</v>
      </c>
    </row>
    <row r="584" spans="1:12" ht="14.25" customHeight="1">
      <c r="A584" s="4" t="s">
        <v>1248</v>
      </c>
      <c r="B584" s="7" t="s">
        <v>1249</v>
      </c>
      <c r="C584" s="1" t="s">
        <v>63</v>
      </c>
      <c r="D584" s="1"/>
      <c r="E584" s="32" t="s">
        <v>82</v>
      </c>
      <c r="F584" s="1" t="s">
        <v>41</v>
      </c>
      <c r="G584" s="1"/>
      <c r="H584" s="1"/>
      <c r="I584" s="32" t="s">
        <v>83</v>
      </c>
      <c r="J584" s="1" t="s">
        <v>84</v>
      </c>
      <c r="K584" s="2">
        <v>45456</v>
      </c>
      <c r="L584" s="42" t="str">
        <f>HYPERLINK(SUBSTITUTE(Table2[[#This Row],[URL]],"help.chi.ac.uk/","help-live.chi.ac.uk/docs/"), SUBSTITUTE(Table2[[#This Row],[URL]],"help.chi.ac.uk/","help-live.chi.ac.uk/docs/"))</f>
        <v>https://help-live.chi.ac.uk/docs/word-comments</v>
      </c>
    </row>
    <row r="585" spans="1:12" ht="14.25" customHeight="1">
      <c r="A585" s="4" t="s">
        <v>1250</v>
      </c>
      <c r="B585" s="7" t="s">
        <v>1251</v>
      </c>
      <c r="C585" s="1" t="s">
        <v>63</v>
      </c>
      <c r="D585" s="1"/>
      <c r="E585" s="32" t="s">
        <v>82</v>
      </c>
      <c r="F585" s="1" t="s">
        <v>41</v>
      </c>
      <c r="G585" s="1"/>
      <c r="H585" s="1"/>
      <c r="I585" s="32" t="s">
        <v>83</v>
      </c>
      <c r="J585" s="1" t="s">
        <v>84</v>
      </c>
      <c r="K585" s="2">
        <v>43649</v>
      </c>
      <c r="L585" s="42" t="str">
        <f>HYPERLINK(SUBSTITUTE(Table2[[#This Row],[URL]],"help.chi.ac.uk/","help-live.chi.ac.uk/docs/"), SUBSTITUTE(Table2[[#This Row],[URL]],"help.chi.ac.uk/","help-live.chi.ac.uk/docs/"))</f>
        <v>https://help-live.chi.ac.uk/docs/word-create-hanging-indents-your-paragraphs</v>
      </c>
    </row>
    <row r="586" spans="1:12" ht="14.25" customHeight="1">
      <c r="A586" s="4" t="s">
        <v>1252</v>
      </c>
      <c r="B586" s="7" t="s">
        <v>1253</v>
      </c>
      <c r="C586" s="1" t="s">
        <v>63</v>
      </c>
      <c r="D586" s="1"/>
      <c r="E586" s="32" t="s">
        <v>82</v>
      </c>
      <c r="F586" s="1" t="s">
        <v>41</v>
      </c>
      <c r="G586" s="1"/>
      <c r="H586" s="1"/>
      <c r="I586" s="32" t="s">
        <v>83</v>
      </c>
      <c r="J586" s="1" t="s">
        <v>84</v>
      </c>
      <c r="K586" s="2">
        <v>45456</v>
      </c>
      <c r="L586" s="42" t="str">
        <f>HYPERLINK(SUBSTITUTE(Table2[[#This Row],[URL]],"help.chi.ac.uk/","help-live.chi.ac.uk/docs/"), SUBSTITUTE(Table2[[#This Row],[URL]],"help.chi.ac.uk/","help-live.chi.ac.uk/docs/"))</f>
        <v>https://help-live.chi.ac.uk/docs/word-dictation-and-transcription</v>
      </c>
    </row>
    <row r="587" spans="1:12" ht="14.25" customHeight="1">
      <c r="A587" s="4" t="s">
        <v>1254</v>
      </c>
      <c r="B587" s="7" t="s">
        <v>1255</v>
      </c>
      <c r="C587" s="1" t="s">
        <v>63</v>
      </c>
      <c r="D587" s="1"/>
      <c r="E587" s="32" t="s">
        <v>82</v>
      </c>
      <c r="F587" s="1" t="s">
        <v>41</v>
      </c>
      <c r="G587" s="1"/>
      <c r="H587" s="1"/>
      <c r="I587" s="32" t="s">
        <v>83</v>
      </c>
      <c r="J587" s="1" t="s">
        <v>84</v>
      </c>
      <c r="K587" s="2">
        <v>43649</v>
      </c>
      <c r="L587" s="42" t="str">
        <f>HYPERLINK(SUBSTITUTE(Table2[[#This Row],[URL]],"help.chi.ac.uk/","help-live.chi.ac.uk/docs/"), SUBSTITUTE(Table2[[#This Row],[URL]],"help.chi.ac.uk/","help-live.chi.ac.uk/docs/"))</f>
        <v>https://help-live.chi.ac.uk/docs/word-format-painter</v>
      </c>
    </row>
    <row r="588" spans="1:12" ht="14.25" customHeight="1">
      <c r="A588" s="4" t="s">
        <v>1256</v>
      </c>
      <c r="B588" s="7" t="s">
        <v>1257</v>
      </c>
      <c r="C588" s="1" t="s">
        <v>63</v>
      </c>
      <c r="D588" s="1"/>
      <c r="E588" s="32" t="s">
        <v>82</v>
      </c>
      <c r="F588" s="1" t="s">
        <v>41</v>
      </c>
      <c r="G588" s="1"/>
      <c r="H588" s="1"/>
      <c r="I588" s="32" t="s">
        <v>83</v>
      </c>
      <c r="J588" s="1" t="s">
        <v>84</v>
      </c>
      <c r="K588" s="2">
        <v>45450</v>
      </c>
      <c r="L588" s="42" t="str">
        <f>HYPERLINK(SUBSTITUTE(Table2[[#This Row],[URL]],"help.chi.ac.uk/","help-live.chi.ac.uk/docs/"), SUBSTITUTE(Table2[[#This Row],[URL]],"help.chi.ac.uk/","help-live.chi.ac.uk/docs/"))</f>
        <v>https://help-live.chi.ac.uk/docs/word-how-add-page-or-section-break</v>
      </c>
    </row>
    <row r="589" spans="1:12" ht="14.25" customHeight="1">
      <c r="A589" s="4" t="s">
        <v>1258</v>
      </c>
      <c r="B589" s="7" t="s">
        <v>1259</v>
      </c>
      <c r="C589" s="1" t="s">
        <v>63</v>
      </c>
      <c r="D589" s="1"/>
      <c r="E589" s="32" t="s">
        <v>82</v>
      </c>
      <c r="F589" s="1" t="s">
        <v>41</v>
      </c>
      <c r="G589" s="1"/>
      <c r="H589" s="1"/>
      <c r="I589" s="32" t="s">
        <v>83</v>
      </c>
      <c r="J589" s="1" t="s">
        <v>84</v>
      </c>
      <c r="K589" s="2">
        <v>45456</v>
      </c>
      <c r="L589" s="42" t="str">
        <f>HYPERLINK(SUBSTITUTE(Table2[[#This Row],[URL]],"help.chi.ac.uk/","help-live.chi.ac.uk/docs/"), SUBSTITUTE(Table2[[#This Row],[URL]],"help.chi.ac.uk/","help-live.chi.ac.uk/docs/"))</f>
        <v>https://help-live.chi.ac.uk/docs/word-images-icons-and-text-wrapping</v>
      </c>
    </row>
    <row r="590" spans="1:12" ht="14.25" customHeight="1">
      <c r="A590" s="4" t="s">
        <v>1260</v>
      </c>
      <c r="B590" s="7" t="s">
        <v>1261</v>
      </c>
      <c r="C590" s="1" t="s">
        <v>63</v>
      </c>
      <c r="D590" s="1"/>
      <c r="E590" s="32" t="s">
        <v>82</v>
      </c>
      <c r="F590" s="1" t="s">
        <v>41</v>
      </c>
      <c r="G590" s="1"/>
      <c r="H590" s="1"/>
      <c r="I590" s="32" t="s">
        <v>83</v>
      </c>
      <c r="J590" s="1" t="s">
        <v>84</v>
      </c>
      <c r="K590" s="2">
        <v>45450</v>
      </c>
      <c r="L590" s="42" t="str">
        <f>HYPERLINK(SUBSTITUTE(Table2[[#This Row],[URL]],"help.chi.ac.uk/","help-live.chi.ac.uk/docs/"), SUBSTITUTE(Table2[[#This Row],[URL]],"help.chi.ac.uk/","help-live.chi.ac.uk/docs/"))</f>
        <v>https://help-live.chi.ac.uk/docs/word-page-numbering</v>
      </c>
    </row>
    <row r="591" spans="1:12" ht="14.25" customHeight="1">
      <c r="A591" s="4" t="s">
        <v>1262</v>
      </c>
      <c r="B591" s="7" t="s">
        <v>1263</v>
      </c>
      <c r="C591" s="1" t="s">
        <v>63</v>
      </c>
      <c r="D591" s="1"/>
      <c r="E591" s="32" t="s">
        <v>82</v>
      </c>
      <c r="F591" s="1" t="s">
        <v>41</v>
      </c>
      <c r="G591" s="1"/>
      <c r="H591" s="1"/>
      <c r="I591" s="32" t="s">
        <v>83</v>
      </c>
      <c r="J591" s="1" t="s">
        <v>84</v>
      </c>
      <c r="K591" s="2">
        <v>45456</v>
      </c>
      <c r="L591" s="42" t="str">
        <f>HYPERLINK(SUBSTITUTE(Table2[[#This Row],[URL]],"help.chi.ac.uk/","help-live.chi.ac.uk/docs/"), SUBSTITUTE(Table2[[#This Row],[URL]],"help.chi.ac.uk/","help-live.chi.ac.uk/docs/"))</f>
        <v>https://help-live.chi.ac.uk/docs/word-page-view-options-multiple-windows-and-multiple-page-view</v>
      </c>
    </row>
    <row r="592" spans="1:12" ht="14.25" customHeight="1">
      <c r="A592" s="4" t="s">
        <v>1264</v>
      </c>
      <c r="B592" s="7" t="s">
        <v>1265</v>
      </c>
      <c r="C592" s="1" t="s">
        <v>63</v>
      </c>
      <c r="D592" s="1"/>
      <c r="E592" s="32" t="s">
        <v>82</v>
      </c>
      <c r="F592" s="1" t="s">
        <v>41</v>
      </c>
      <c r="G592" s="1"/>
      <c r="H592" s="1"/>
      <c r="I592" s="32" t="s">
        <v>83</v>
      </c>
      <c r="J592" s="1" t="s">
        <v>84</v>
      </c>
      <c r="K592" s="2">
        <v>44488</v>
      </c>
      <c r="L592" s="42" t="str">
        <f>HYPERLINK(SUBSTITUTE(Table2[[#This Row],[URL]],"help.chi.ac.uk/","help-live.chi.ac.uk/docs/"), SUBSTITUTE(Table2[[#This Row],[URL]],"help.chi.ac.uk/","help-live.chi.ac.uk/docs/"))</f>
        <v>https://help-live.chi.ac.uk/docs/word-show-hidden-formatting-pilcrow</v>
      </c>
    </row>
    <row r="593" spans="1:12" ht="14.25" customHeight="1">
      <c r="A593" s="4" t="s">
        <v>1266</v>
      </c>
      <c r="B593" s="7" t="s">
        <v>1267</v>
      </c>
      <c r="C593" s="1" t="s">
        <v>63</v>
      </c>
      <c r="D593" s="1"/>
      <c r="E593" s="32" t="s">
        <v>82</v>
      </c>
      <c r="F593" s="1" t="s">
        <v>41</v>
      </c>
      <c r="G593" s="1"/>
      <c r="H593" s="1"/>
      <c r="I593" s="32" t="s">
        <v>83</v>
      </c>
      <c r="J593" s="1" t="s">
        <v>84</v>
      </c>
      <c r="K593" s="2">
        <v>45450</v>
      </c>
      <c r="L593" s="42" t="str">
        <f>HYPERLINK(SUBSTITUTE(Table2[[#This Row],[URL]],"help.chi.ac.uk/","help-live.chi.ac.uk/docs/"), SUBSTITUTE(Table2[[#This Row],[URL]],"help.chi.ac.uk/","help-live.chi.ac.uk/docs/"))</f>
        <v>https://help-live.chi.ac.uk/docs/word-styles</v>
      </c>
    </row>
    <row r="594" spans="1:12" ht="14.25" customHeight="1">
      <c r="A594" s="4" t="s">
        <v>1268</v>
      </c>
      <c r="B594" s="7" t="s">
        <v>1269</v>
      </c>
      <c r="C594" s="1" t="s">
        <v>63</v>
      </c>
      <c r="D594" s="1"/>
      <c r="E594" s="32" t="s">
        <v>82</v>
      </c>
      <c r="F594" s="1" t="s">
        <v>41</v>
      </c>
      <c r="G594" s="1"/>
      <c r="H594" s="1"/>
      <c r="I594" s="32" t="s">
        <v>83</v>
      </c>
      <c r="J594" s="1" t="s">
        <v>84</v>
      </c>
      <c r="K594" s="2">
        <v>45457</v>
      </c>
      <c r="L594" s="42" t="str">
        <f>HYPERLINK(SUBSTITUTE(Table2[[#This Row],[URL]],"help.chi.ac.uk/","help-live.chi.ac.uk/docs/"), SUBSTITUTE(Table2[[#This Row],[URL]],"help.chi.ac.uk/","help-live.chi.ac.uk/docs/"))</f>
        <v>https://help-live.chi.ac.uk/docs/word-tables</v>
      </c>
    </row>
    <row r="595" spans="1:12" ht="14.25" customHeight="1">
      <c r="A595" s="4" t="s">
        <v>1270</v>
      </c>
      <c r="B595" s="7" t="s">
        <v>1271</v>
      </c>
      <c r="C595" s="1" t="s">
        <v>63</v>
      </c>
      <c r="D595" s="1"/>
      <c r="E595" s="32" t="s">
        <v>82</v>
      </c>
      <c r="F595" s="1" t="s">
        <v>41</v>
      </c>
      <c r="G595" s="1"/>
      <c r="H595" s="1"/>
      <c r="I595" s="32" t="s">
        <v>83</v>
      </c>
      <c r="J595" s="1" t="s">
        <v>84</v>
      </c>
      <c r="K595" s="2">
        <v>43655</v>
      </c>
      <c r="L595" s="42" t="str">
        <f>HYPERLINK(SUBSTITUTE(Table2[[#This Row],[URL]],"help.chi.ac.uk/","help-live.chi.ac.uk/docs/"), SUBSTITUTE(Table2[[#This Row],[URL]],"help.chi.ac.uk/","help-live.chi.ac.uk/docs/"))</f>
        <v>https://help-live.chi.ac.uk/docs/word-track-changes</v>
      </c>
    </row>
    <row r="596" spans="1:12" ht="14.25" customHeight="1">
      <c r="A596" s="4" t="s">
        <v>1272</v>
      </c>
      <c r="B596" s="7" t="s">
        <v>1273</v>
      </c>
      <c r="C596" s="1" t="s">
        <v>63</v>
      </c>
      <c r="D596" s="1"/>
      <c r="E596" s="32" t="s">
        <v>82</v>
      </c>
      <c r="F596" s="1" t="s">
        <v>41</v>
      </c>
      <c r="G596" s="1"/>
      <c r="H596" s="1"/>
      <c r="I596" s="32" t="s">
        <v>83</v>
      </c>
      <c r="J596" s="1" t="s">
        <v>84</v>
      </c>
      <c r="K596" s="2">
        <v>45481</v>
      </c>
      <c r="L596" s="27" t="str">
        <f>HYPERLINK(SUBSTITUTE(Table2[[#This Row],[URL]],"help.chi.ac.uk/","help-live.chi.ac.uk/docs/"), SUBSTITUTE(Table2[[#This Row],[URL]],"help.chi.ac.uk/","help-live.chi.ac.uk/docs/"))</f>
        <v>https://help-live.chi.ac.uk/docs/word-tutorials-full-listing</v>
      </c>
    </row>
    <row r="597" spans="1:12" ht="14.25" customHeight="1">
      <c r="A597" s="12"/>
      <c r="B597" s="13"/>
      <c r="C597" s="13"/>
      <c r="D597" s="14"/>
      <c r="E597" s="14"/>
      <c r="F597" s="15"/>
      <c r="G597" s="15"/>
      <c r="H597" s="15"/>
      <c r="I597" s="14"/>
      <c r="J597" s="14"/>
      <c r="K597" s="16"/>
    </row>
    <row r="598" spans="1:12" s="8" customFormat="1" ht="17.100000000000001" customHeight="1">
      <c r="A598" s="12"/>
      <c r="B598" s="13"/>
      <c r="C598" s="13"/>
      <c r="D598" s="17"/>
      <c r="E598" s="17"/>
      <c r="F598" s="18"/>
      <c r="G598" s="18"/>
      <c r="H598" s="18"/>
      <c r="I598" s="17"/>
      <c r="J598" s="17"/>
      <c r="K598" s="19"/>
    </row>
    <row r="599" spans="1:12" ht="14.25" customHeight="1">
      <c r="A599" s="12"/>
      <c r="B599" s="13"/>
      <c r="C599" s="13"/>
      <c r="D599" s="14"/>
      <c r="E599" s="14"/>
      <c r="F599" s="15"/>
      <c r="G599" s="15"/>
      <c r="H599" s="15"/>
      <c r="I599" s="14"/>
      <c r="J599" s="14"/>
      <c r="K599" s="16"/>
    </row>
    <row r="600" spans="1:12" ht="14.25" customHeight="1">
      <c r="A600" s="12"/>
      <c r="B600" s="13"/>
      <c r="C600" s="13"/>
      <c r="D600" s="14"/>
      <c r="E600" s="14"/>
      <c r="F600" s="15"/>
      <c r="G600" s="15"/>
      <c r="H600" s="15"/>
      <c r="I600" s="14"/>
      <c r="J600" s="14"/>
      <c r="K600" s="16"/>
    </row>
    <row r="601" spans="1:12" ht="14.25" customHeight="1">
      <c r="A601" s="12"/>
      <c r="B601" s="13"/>
      <c r="C601" s="13"/>
      <c r="D601" s="14"/>
      <c r="E601" s="14"/>
      <c r="F601" s="15"/>
      <c r="G601" s="15"/>
      <c r="H601" s="15"/>
      <c r="I601" s="14"/>
      <c r="J601" s="14"/>
      <c r="K601" s="16"/>
    </row>
    <row r="602" spans="1:12" ht="14.25" customHeight="1">
      <c r="A602" s="12"/>
      <c r="B602" s="13"/>
      <c r="C602" s="13"/>
      <c r="D602" s="14"/>
      <c r="E602" s="14"/>
      <c r="F602" s="15"/>
      <c r="G602" s="15"/>
      <c r="H602" s="15"/>
      <c r="I602" s="14"/>
      <c r="J602" s="14"/>
      <c r="K602" s="16"/>
    </row>
    <row r="603" spans="1:12" ht="14.25" customHeight="1">
      <c r="A603" s="12"/>
      <c r="B603" s="13"/>
      <c r="C603" s="13"/>
      <c r="D603" s="14"/>
      <c r="E603" s="14"/>
      <c r="F603" s="15"/>
      <c r="G603" s="15"/>
      <c r="H603" s="15"/>
      <c r="I603" s="14"/>
      <c r="J603" s="14"/>
      <c r="K603" s="16"/>
    </row>
    <row r="604" spans="1:12" ht="14.25" customHeight="1">
      <c r="A604" s="12"/>
      <c r="B604" s="13"/>
      <c r="C604" s="13"/>
      <c r="D604" s="14"/>
      <c r="E604" s="14"/>
      <c r="F604" s="15"/>
      <c r="G604" s="15"/>
      <c r="H604" s="15"/>
      <c r="I604" s="14"/>
      <c r="J604" s="14"/>
      <c r="K604" s="16"/>
    </row>
    <row r="605" spans="1:12" ht="14.25" customHeight="1">
      <c r="A605" s="12"/>
      <c r="B605" s="13"/>
      <c r="C605" s="13"/>
      <c r="D605" s="14"/>
      <c r="E605" s="14"/>
      <c r="F605" s="15"/>
      <c r="G605" s="15"/>
      <c r="H605" s="15"/>
      <c r="I605" s="14"/>
      <c r="J605" s="14"/>
      <c r="K605" s="16"/>
    </row>
    <row r="606" spans="1:12" ht="14.25" customHeight="1">
      <c r="A606" s="12"/>
      <c r="B606" s="13"/>
      <c r="C606" s="13"/>
      <c r="D606" s="14"/>
      <c r="E606" s="14"/>
      <c r="F606" s="15"/>
      <c r="G606" s="15"/>
      <c r="H606" s="15"/>
      <c r="I606" s="14"/>
      <c r="J606" s="14"/>
      <c r="K606" s="16"/>
    </row>
    <row r="607" spans="1:12" ht="14.25" customHeight="1">
      <c r="A607" s="12"/>
      <c r="B607" s="13"/>
      <c r="C607" s="13"/>
      <c r="D607" s="14"/>
      <c r="E607" s="14"/>
      <c r="F607" s="15"/>
      <c r="G607" s="15"/>
      <c r="H607" s="15"/>
      <c r="I607" s="14"/>
      <c r="J607" s="14"/>
      <c r="K607" s="16"/>
    </row>
    <row r="608" spans="1:12" ht="14.25" customHeight="1">
      <c r="A608" s="12"/>
      <c r="B608" s="13"/>
      <c r="C608" s="13"/>
      <c r="D608" s="14"/>
      <c r="E608" s="14"/>
      <c r="F608" s="15"/>
      <c r="G608" s="15"/>
      <c r="H608" s="15"/>
      <c r="I608" s="14"/>
      <c r="J608" s="14"/>
      <c r="K608" s="16"/>
    </row>
    <row r="609" spans="1:11" ht="14.25" customHeight="1">
      <c r="A609" s="12"/>
      <c r="B609" s="13"/>
      <c r="C609" s="13"/>
      <c r="D609" s="14"/>
      <c r="E609" s="14"/>
      <c r="F609" s="15"/>
      <c r="G609" s="15"/>
      <c r="H609" s="15"/>
      <c r="I609" s="14"/>
      <c r="J609" s="14"/>
      <c r="K609" s="16"/>
    </row>
    <row r="610" spans="1:11" ht="14.25" customHeight="1">
      <c r="A610" s="12"/>
      <c r="B610" s="13"/>
      <c r="C610" s="13"/>
      <c r="D610" s="14"/>
      <c r="E610" s="14"/>
      <c r="F610" s="15"/>
      <c r="G610" s="15"/>
      <c r="H610" s="15"/>
      <c r="I610" s="14"/>
      <c r="J610" s="14"/>
      <c r="K610" s="16"/>
    </row>
    <row r="611" spans="1:11" ht="14.25" customHeight="1">
      <c r="A611" s="12"/>
      <c r="B611" s="13"/>
      <c r="C611" s="13"/>
      <c r="D611" s="14"/>
      <c r="E611" s="14"/>
      <c r="F611" s="15"/>
      <c r="G611" s="15"/>
      <c r="H611" s="15"/>
      <c r="I611" s="14"/>
      <c r="J611" s="14"/>
      <c r="K611" s="16"/>
    </row>
    <row r="612" spans="1:11" ht="14.25" customHeight="1">
      <c r="A612" s="12"/>
      <c r="B612" s="13"/>
      <c r="C612" s="13"/>
      <c r="D612" s="14"/>
      <c r="E612" s="14"/>
      <c r="F612" s="15"/>
      <c r="G612" s="15"/>
      <c r="H612" s="15"/>
      <c r="I612" s="14"/>
      <c r="J612" s="14"/>
      <c r="K612" s="16"/>
    </row>
    <row r="613" spans="1:11" ht="14.25" customHeight="1">
      <c r="A613" s="12"/>
      <c r="B613" s="13"/>
      <c r="C613" s="13"/>
      <c r="D613" s="14"/>
      <c r="E613" s="14"/>
      <c r="F613" s="15"/>
      <c r="G613" s="15"/>
      <c r="H613" s="15"/>
      <c r="I613" s="14"/>
      <c r="J613" s="14"/>
      <c r="K613" s="16"/>
    </row>
    <row r="614" spans="1:11" ht="14.25" customHeight="1">
      <c r="A614" s="12"/>
      <c r="B614" s="13"/>
      <c r="C614" s="13"/>
      <c r="D614" s="14"/>
      <c r="E614" s="14"/>
      <c r="F614" s="15"/>
      <c r="G614" s="15"/>
      <c r="H614" s="15"/>
      <c r="I614" s="14"/>
      <c r="J614" s="14"/>
      <c r="K614" s="16"/>
    </row>
    <row r="615" spans="1:11" ht="14.25" customHeight="1">
      <c r="A615" s="12"/>
      <c r="B615" s="13"/>
      <c r="C615" s="13"/>
      <c r="D615" s="14"/>
      <c r="E615" s="14"/>
      <c r="F615" s="15"/>
      <c r="G615" s="15"/>
      <c r="H615" s="15"/>
      <c r="I615" s="14"/>
      <c r="J615" s="14"/>
      <c r="K615" s="16"/>
    </row>
    <row r="616" spans="1:11" ht="14.25" customHeight="1">
      <c r="A616" s="12"/>
      <c r="B616" s="13"/>
      <c r="C616" s="13"/>
      <c r="D616" s="14"/>
      <c r="E616" s="14"/>
      <c r="F616" s="15"/>
      <c r="G616" s="15"/>
      <c r="H616" s="15"/>
      <c r="I616" s="14"/>
      <c r="J616" s="14"/>
      <c r="K616" s="16"/>
    </row>
    <row r="617" spans="1:11" ht="14.25" customHeight="1">
      <c r="A617" s="12"/>
      <c r="B617" s="13"/>
      <c r="C617" s="13"/>
      <c r="D617" s="14"/>
      <c r="E617" s="14"/>
      <c r="F617" s="15"/>
      <c r="G617" s="15"/>
      <c r="H617" s="15"/>
      <c r="I617" s="14"/>
      <c r="J617" s="14"/>
      <c r="K617" s="16"/>
    </row>
    <row r="618" spans="1:11" ht="14.25" customHeight="1">
      <c r="A618" s="20"/>
      <c r="B618" s="21"/>
      <c r="C618" s="21"/>
      <c r="D618" s="22"/>
      <c r="E618" s="22"/>
      <c r="F618" s="23"/>
      <c r="G618" s="23"/>
      <c r="H618" s="23"/>
      <c r="I618" s="22"/>
      <c r="J618" s="22"/>
      <c r="K618" s="24"/>
    </row>
  </sheetData>
  <phoneticPr fontId="5" type="noConversion"/>
  <conditionalFormatting sqref="F2:G14 H2:L224 A2:E596 F15 F16:G20 F21 F22:G40 F41:F43 F44:G53 F54 F55:G65 F66:F67 F68:G70 F71 F72:G75 F76:F77 F78:G596 H225:K225 H226:L415 H416:K416 H417:L476 H477:K477 H478:L596">
    <cfRule type="expression" dxfId="25" priority="7">
      <formula>$D2="Missing"</formula>
    </cfRule>
    <cfRule type="expression" dxfId="24" priority="8">
      <formula>$D2="Published"</formula>
    </cfRule>
    <cfRule type="expression" dxfId="23" priority="9">
      <formula>$D2="Deleted"</formula>
    </cfRule>
  </conditionalFormatting>
  <conditionalFormatting sqref="L277">
    <cfRule type="expression" dxfId="22" priority="19">
      <formula>$D477="Missing"</formula>
    </cfRule>
    <cfRule type="expression" dxfId="21" priority="20">
      <formula>$D477="Published"</formula>
    </cfRule>
    <cfRule type="expression" dxfId="20" priority="21">
      <formula>$D477="Lose"</formula>
    </cfRule>
  </conditionalFormatting>
  <conditionalFormatting sqref="L416">
    <cfRule type="expression" dxfId="19" priority="13">
      <formula>$D225="Missing"</formula>
    </cfRule>
    <cfRule type="expression" dxfId="18" priority="14">
      <formula>$D225="Published"</formula>
    </cfRule>
    <cfRule type="expression" dxfId="17" priority="15">
      <formula>$D225="Lose"</formula>
    </cfRule>
  </conditionalFormatting>
  <dataValidations count="3">
    <dataValidation type="list" allowBlank="1" showInputMessage="1" showErrorMessage="1" sqref="F66:F67 F71 F72:G75 F44:G53 F54 F41:F43 F22:G40 F21 F2:G14 F15 F16:G20 F55:G65 F76:F77 F68:G70 F78:G596" xr:uid="{29D6EEEF-B4BD-456E-934C-4A40DE2EED97}">
      <formula1>Categories</formula1>
    </dataValidation>
    <dataValidation type="list" allowBlank="1" showInputMessage="1" showErrorMessage="1" sqref="D2:D596" xr:uid="{4B696F3E-7BDB-45F8-87C9-4D8AF03E212C}">
      <formula1>"- , Published, Missing, Deleted"</formula1>
    </dataValidation>
    <dataValidation type="list" allowBlank="1" showInputMessage="1" showErrorMessage="1" sqref="E2:E596" xr:uid="{6F3BBF4C-554C-494A-8F8E-886B36675DF9}">
      <formula1>"- , Ariana, Dan, Haydn, Jonah, Matt, Rish, Roman, Roz"</formula1>
    </dataValidation>
  </dataValidations>
  <hyperlinks>
    <hyperlink ref="B123" r:id="rId1" display="https://help.chi.ac.uk/tenders" xr:uid="{BA596A2B-C311-4F62-9259-6BDE8BC99FA6}"/>
    <hyperlink ref="B332" r:id="rId2" display="https://help.chi.ac.uk/library-loans" xr:uid="{6A8253B4-CB10-4253-8485-385E0CEDD30B}"/>
    <hyperlink ref="B327" r:id="rId3" display="https://help.chi.ac.uk/chireadinglists-0" xr:uid="{B1037723-3F00-446D-B187-54DD795026C5}"/>
    <hyperlink ref="B333" r:id="rId4" display="https://help.chi.ac.uk/library-services" xr:uid="{ED7DE110-CA2F-43AB-9745-A7E4D96ABBDE}"/>
    <hyperlink ref="B331" r:id="rId5" display="https://help.chi.ac.uk/learning-resource-centre-lrc-etiquette" xr:uid="{31564445-89AB-4BE2-AB0A-DADEFEE7F08D}"/>
    <hyperlink ref="B101" r:id="rId6" display="https://help.chi.ac.uk/ablockerloans" xr:uid="{57EA8E81-70A3-4ACE-8D09-12F4D8F42CDB}"/>
    <hyperlink ref="B268" r:id="rId7" display="https://help.chi.ac.uk/it-skills-online-upcoming-training-calendar" xr:uid="{7E06BBE5-55FF-4E7D-A0D5-A65A06F82203}"/>
    <hyperlink ref="B15" r:id="rId8" display="https://help.chi.ac.uk/disability-and-dyslexia-service" xr:uid="{B21ED1BB-041C-41A4-98F5-816EB693841E}"/>
    <hyperlink ref="B21" r:id="rId9" display="https://help.chi.ac.uk/screening-specific-learning-differences-such-dyslexia-and-dyspraxia" xr:uid="{D29411F2-C663-4E45-A88B-D26F29F6CE98}"/>
    <hyperlink ref="B339" r:id="rId10" display="https://help.chi.ac.uk/sharing-video" xr:uid="{9A5526C2-4BBF-4415-B952-29E6F9AB4340}"/>
    <hyperlink ref="B385" r:id="rId11" display="https://help.chi.ac.uk/charges" xr:uid="{FE566BE0-E9FE-4EF0-96D0-837390DBB182}"/>
    <hyperlink ref="B108" r:id="rId12" display="https://help.chi.ac.uk/electric-vehicles" xr:uid="{95A308CB-4504-4C56-AAC6-936E4ED11F70}"/>
    <hyperlink ref="B509" r:id="rId13" display="https://help.chi.ac.uk/social-media-online-safety" xr:uid="{63BFD55A-E1A4-4BCF-800F-8B67F5A773DD}"/>
    <hyperlink ref="B363" r:id="rId14" display="https://help.chi.ac.uk/moodle-activities-and-resources" xr:uid="{463CF5B7-8797-4AD4-A772-13252E9D691C}"/>
    <hyperlink ref="B573" r:id="rId15" display="https://help.chi.ac.uk/scams" xr:uid="{973DBECC-6FC6-4B9B-9620-31D2F820CE05}"/>
    <hyperlink ref="B551" r:id="rId16" display="https://help.chi.ac.uk/set-teams-meeting" xr:uid="{62C82BE2-FEC0-49A5-AA50-CBDBFD296142}"/>
    <hyperlink ref="B570" r:id="rId17" display="https://help.chi.ac.uk/further-advice" xr:uid="{AE52C21C-8AD5-41A3-BCCE-0B9F9BB57E93}"/>
    <hyperlink ref="B571" r:id="rId18" display="https://help.chi.ac.uk/support-university" xr:uid="{937AC781-E035-4F7D-A4DB-85B583B13592}"/>
    <hyperlink ref="B575" r:id="rId19" display="https://help.chi.ac.uk/what-do" xr:uid="{CA4777DC-8097-4E8B-8142-F3CCC1B75251}"/>
    <hyperlink ref="B569" r:id="rId20" display="https://help.chi.ac.uk/fake-officials-phone-scam" xr:uid="{E7FAEA05-ECE5-49DE-A887-B9ED29ECEAAE}"/>
    <hyperlink ref="B572" r:id="rId21" display="https://help.chi.ac.uk/tuition-fee-fraud" xr:uid="{C7CA69E4-1E5E-43B8-AD51-9694FE037DF0}"/>
    <hyperlink ref="B574" r:id="rId22" display="https://help.chi.ac.uk/what-scams-look-out-particular-student" xr:uid="{4A19C8AE-B9EC-47C0-B070-DC0E448F7743}"/>
    <hyperlink ref="B568" r:id="rId23" display="https://help.chi.ac.uk/enquiries" xr:uid="{D2E3CA14-06A0-45B1-9DA6-5D9C0332E183}"/>
    <hyperlink ref="B282" r:id="rId24" display="https://help.chi.ac.uk/faqs" xr:uid="{CC4D433D-BFE2-4C0E-AE16-B8075F26E533}"/>
    <hyperlink ref="B457" r:id="rId25" display="https://help.chi.ac.uk/opening" xr:uid="{25ABE6A3-526D-46FF-B57D-FA99A7EB8537}"/>
    <hyperlink ref="B301" r:id="rId26" display="https://help.chi.ac.uk/releasing-marks-and-feedback" xr:uid="{FF0C9D97-551A-4E75-A9EF-8DE00499B3D8}"/>
    <hyperlink ref="B229" r:id="rId27" display="https://help.chi.ac.uk/app" xr:uid="{B528D6EB-E145-4F52-B52D-A519D054F1FF}"/>
    <hyperlink ref="B160" r:id="rId28" display="https://help.chi.ac.uk/remoteaccess" xr:uid="{3E009612-2C86-419F-A4CC-978EB591B4F6}"/>
    <hyperlink ref="B317" r:id="rId29" display="https://help.chi.ac.uk/digital-accessibility" xr:uid="{6DF53270-3F2A-4E9B-AB1C-29521427F851}"/>
    <hyperlink ref="B323" r:id="rId30" display="https://help.chi.ac.uk/our-teaching-toolkit" xr:uid="{72B4CEC5-8872-4AC4-AED9-E74FC0A4AAE5}"/>
    <hyperlink ref="B257" r:id="rId31" display="https://help.chi.ac.uk/socialmedia" xr:uid="{A6E277C7-0874-4ED1-B033-D8E5E4F43DAA}"/>
    <hyperlink ref="B500" r:id="rId32" display="https://help.chi.ac.uk/mobile-app" xr:uid="{A38254AE-DE7D-48A2-821B-3A38C2689D11}"/>
    <hyperlink ref="B242" r:id="rId33" display="https://help.chi.ac.uk/sam-department-coordinators" xr:uid="{6A8B1D92-4AC6-4D01-8938-9E5515E5171A}"/>
    <hyperlink ref="B330" r:id="rId34" display="https://help.chi.ac.uk/interlibrary-loans" xr:uid="{52F594D0-C5C0-4F64-BA37-AA1E2A57F063}"/>
    <hyperlink ref="B459" r:id="rId35" display="https://help.chi.ac.uk/student-health-anaphylaxis" xr:uid="{6C6C4E92-9F74-497B-BA46-E991E17B9D42}"/>
    <hyperlink ref="B335" r:id="rId36" display="https://help.chi.ac.uk/visitor-access-our-library-services" xr:uid="{C281FC53-BB3B-467C-BF54-CFF9857D090F}"/>
    <hyperlink ref="B112" r:id="rId37" display="https://help.chi.ac.uk/fnd-rap" xr:uid="{22CAA667-DA0F-4A9E-B758-AE03875F8919}"/>
    <hyperlink ref="B567" r:id="rId38" display="https://help.chi.ac.uk/upcoming-events-catering" xr:uid="{5D65A6D4-B87B-4699-9EFE-AFEC76137A15}"/>
    <hyperlink ref="B564" r:id="rId39" display="https://help.chi.ac.uk/new-2025" xr:uid="{02D28FD6-DFEF-4BD0-98E2-263AFC8A709E}"/>
    <hyperlink ref="B563" r:id="rId40" display="https://help.chi.ac.uk/menus" xr:uid="{40D02B28-AF90-46D1-A85A-F3BDDF335D3E}"/>
    <hyperlink ref="B230" r:id="rId41" display="https://help.chi.ac.uk/mfa" xr:uid="{88000C1E-B35F-448F-8FAB-AF9F0AEDEE90}"/>
    <hyperlink ref="B517" r:id="rId42" display="https://help.chi.ac.uk/chichester-international-advice" xr:uid="{04D1218E-1745-4CC5-A3A4-02F30F6A8A5A}"/>
    <hyperlink ref="B390" r:id="rId43" display="https://help.chi.ac.uk/electronic-information-security-policy" xr:uid="{F427AA12-EA9A-4A46-8156-E3CD47095A9B}"/>
    <hyperlink ref="B445" r:id="rId44" display="https://help.chi.ac.uk/printingcosts" xr:uid="{27A84C96-20AC-4706-8666-35B247117582}"/>
    <hyperlink ref="B281" r:id="rId45" display="https://help.chi.ac.uk/external-examiners" xr:uid="{1BD63E0C-2ECA-424F-B9F2-5B42238E706A}"/>
    <hyperlink ref="B272" r:id="rId46" display="https://help.chi.ac.uk/adding-attachments-and-links" xr:uid="{923D8FAB-7760-4D7E-A909-0DEF4A4F6178}"/>
    <hyperlink ref="B283" r:id="rId47" display="https://help.chi.ac.uk/feedback-bank" xr:uid="{6C8F4D5D-F779-46D2-A11D-43F58B729F7E}"/>
    <hyperlink ref="B442" r:id="rId48" display="https://help.chi.ac.uk/adding-print-credit" xr:uid="{2C1B327D-157D-4FB3-9580-536484C953E0}"/>
    <hyperlink ref="B447" r:id="rId49" display="https://help.chi.ac.uk/printing-open-access-computer" xr:uid="{F47DF16E-7001-4DA3-86CC-DB5BD7875748}"/>
    <hyperlink ref="B235" r:id="rId50" display="https://help.chi.ac.uk/password" xr:uid="{45E48F55-897B-4D62-9554-8A39BF63BDA7}"/>
    <hyperlink ref="B306" r:id="rId51" display="https://help.chi.ac.uk/assignments" xr:uid="{8217FF9A-C50C-43FD-9261-61CE72CC4D3F}"/>
    <hyperlink ref="B376" r:id="rId52" display="https://help.chi.ac.uk/email" xr:uid="{7BA0B429-20A2-4081-9423-99AD55497DAE}"/>
    <hyperlink ref="B379" r:id="rId53" display="https://help.chi.ac.uk/log-chiview-partner-portal" xr:uid="{C9ED8756-2455-423C-9B34-345834C738FC}"/>
    <hyperlink ref="B314" r:id="rId54" display="https://help.chi.ac.uk/working-home" xr:uid="{0BF74DBC-30D6-4E28-B448-4D8D4B77ED52}"/>
    <hyperlink ref="B566" r:id="rId55" display="https://help.chi.ac.uk/uoc-food-catering" xr:uid="{462A6DC9-828A-4A37-B8EC-4D9CF7A17979}"/>
    <hyperlink ref="B461" r:id="rId56" display="https://help.chi.ac.uk/holidays" xr:uid="{AFC3BB88-345D-4750-8624-FCC5AB788BAF}"/>
    <hyperlink ref="B411" r:id="rId57" display="https://help.chi.ac.uk/policies" xr:uid="{750A83F2-FEEC-4FC8-819A-09C45116C496}"/>
    <hyperlink ref="B474" r:id="rId58" display="https://help.chi.ac.uk/moodle-staff" xr:uid="{209647C1-02BA-4790-BC40-4D2E20F7D0A5}"/>
    <hyperlink ref="B491" r:id="rId59" display="https://help.chi.ac.uk/campus-maps-bus-times" xr:uid="{D7A2D0FE-FBBA-474F-ACDB-650EB57CCFA4}"/>
    <hyperlink ref="B506" r:id="rId60" display="https://help.chi.ac.uk/remote-access-university-desktops" xr:uid="{89DEB1F2-DBA0-4FCA-9044-8F505E24054A}"/>
    <hyperlink ref="B469" r:id="rId61" display="https://help.chi.ac.uk/files-staff" xr:uid="{9A40A603-B229-476B-81B5-4D3AC9285A42}"/>
    <hyperlink ref="B505" r:id="rId62" display="https://help.chi.ac.uk/printing" xr:uid="{55586529-9DDC-4162-81AD-166C0BB44336}"/>
    <hyperlink ref="B478" r:id="rId63" display="https://help.chi.ac.uk/printing-0" xr:uid="{A00C8234-E751-40B1-B69E-D6C897FA6893}"/>
    <hyperlink ref="B464" r:id="rId64" display="https://help.chi.ac.uk/campus-card" xr:uid="{CA8689A6-F088-413F-86CE-416B81F65474}"/>
    <hyperlink ref="B513" r:id="rId65" display="https://help.chi.ac.uk/teams-office" xr:uid="{778DF3A6-D747-4697-B38A-56635E7DE70B}"/>
    <hyperlink ref="B486" r:id="rId66" display="https://help.chi.ac.uk/teams-office-0" xr:uid="{00BD41A2-641A-4978-98BE-C2A2153C6718}"/>
    <hyperlink ref="B217" r:id="rId67" display="https://help.chi.ac.uk/logging-creative-cloud-and-adobe-products" xr:uid="{E37D7735-7802-44F8-8844-5BA334EE9576}"/>
    <hyperlink ref="B549" r:id="rId68" display="https://help.chi.ac.uk/recording-teams-meeting-or-lecture" xr:uid="{9CFF8E4D-5C33-4B2F-B610-67F5ABBF9E7D}"/>
    <hyperlink ref="B5" r:id="rId69" display="https://help.chi.ac.uk/module-coordinator-updates" xr:uid="{C3FE8CC4-F750-4D02-9061-62EE4A990D5E}"/>
    <hyperlink ref="B4" r:id="rId70" display="https://help.chi.ac.uk/change-registration" xr:uid="{D6356EC3-8882-4EBD-A377-923DA6A2FCA3}"/>
    <hyperlink ref="B7" r:id="rId71" display="https://help.chi.ac.uk/module-registration" xr:uid="{EC1E054A-54A6-41C8-8DB6-EE6A26880F41}"/>
    <hyperlink ref="B3" r:id="rId72" display="https://help.chi.ac.uk/academic-transcript-requests" xr:uid="{CB561F10-691D-4A69-B004-3E658D57B3E3}"/>
    <hyperlink ref="B8" r:id="rId73" display="https://help.chi.ac.uk/student-reports-chiview" xr:uid="{66C5BDC5-1D8B-4754-929D-1EED4EB8B7A9}"/>
    <hyperlink ref="B2" r:id="rId74" display="https://help.chi.ac.uk/academic-registry" xr:uid="{A71B5EB0-F47A-4081-8FF7-891ABE1810F7}"/>
    <hyperlink ref="B42" r:id="rId75" display="https://help.chi.ac.uk/sending-all-staff-student-emails" xr:uid="{F467F195-E808-42DE-A16A-6334573E409C}"/>
    <hyperlink ref="B33" r:id="rId76" display="https://help.chi.ac.uk/emailing-centralised-groups-or-all-staff-all-students" xr:uid="{6AF18F91-C1F2-4457-BA20-6C1720E8E785}"/>
    <hyperlink ref="B534" r:id="rId77" display="https://help.chi.ac.uk/accessing-or-downloading-teams" xr:uid="{2D2C1907-88C7-496F-BB07-366738ECD572}"/>
    <hyperlink ref="B498" r:id="rId78" display="https://help.chi.ac.uk/induction-checklist" xr:uid="{A7862926-C65E-4EA0-A12F-60B8F3F0A7BB}"/>
    <hyperlink ref="B512" r:id="rId79" display="https://help.chi.ac.uk/supportme-portal-0" xr:uid="{46975382-B5FC-494F-9317-1C23209F7A70}"/>
    <hyperlink ref="B508" r:id="rId80" display="https://help.chi.ac.uk/skills-training" xr:uid="{9064EA97-CBE3-44D2-9569-8518493F0771}"/>
    <hyperlink ref="B503" r:id="rId81" display="https://help.chi.ac.uk/offers-discounts" xr:uid="{494F1CE1-BFBC-4C95-83F5-093B38841ACF}"/>
    <hyperlink ref="B488" r:id="rId82" display="https://help.chi.ac.uk/accessibility-0" xr:uid="{0564D116-CC5E-4167-B7B7-8737BC6E0C2E}"/>
    <hyperlink ref="B494" r:id="rId83" display="https://help.chi.ac.uk/equipment-loans-1" xr:uid="{FB5932CF-A5EF-443D-8599-81E1C76B390D}"/>
    <hyperlink ref="B499" r:id="rId84" display="https://help.chi.ac.uk/library-resources" xr:uid="{8622A182-DB66-4566-9A8E-E47220ED542B}"/>
    <hyperlink ref="B489" r:id="rId85" display="https://help.chi.ac.uk/booking-computers-rooms" xr:uid="{D414002F-5B06-4860-9D1D-C9BB2D1F510C}"/>
    <hyperlink ref="B514" r:id="rId86" display="https://help.chi.ac.uk/wi-fi-internet" xr:uid="{8527A106-D2C8-4792-B76E-13893CBE525B}"/>
    <hyperlink ref="B495" r:id="rId87" display="https://help.chi.ac.uk/files-student" xr:uid="{D4ACED66-C92A-439C-9D1C-4B16CC692229}"/>
    <hyperlink ref="B490" r:id="rId88" display="https://help.chi.ac.uk/campus-card-attendance-recording" xr:uid="{A04FBE53-D096-4A56-8C49-EC3829CA2ED8}"/>
    <hyperlink ref="B501" r:id="rId89" display="https://help.chi.ac.uk/moodle-students" xr:uid="{29E5AA9E-2A7D-44B3-99E0-FEF9143C99B1}"/>
    <hyperlink ref="B504" r:id="rId90" display="https://help.chi.ac.uk/password-manager" xr:uid="{523C8849-597A-48C1-9E76-B44A3252CA8B}"/>
    <hyperlink ref="B492" r:id="rId91" display="https://help.chi.ac.uk/chiview-your-student-record" xr:uid="{75F7D3EE-F382-406A-8FAF-71AC964EAF73}"/>
    <hyperlink ref="B497" r:id="rId92" display="https://help.chi.ac.uk/help-site" xr:uid="{452AFDE5-3945-4DCB-BA2F-57825CFC0630}"/>
    <hyperlink ref="B511" r:id="rId93" display="https://help.chi.ac.uk/support-information-zone" xr:uid="{F4152D2C-2984-4117-862F-793F7093CC37}"/>
    <hyperlink ref="B510" r:id="rId94" display="https://help.chi.ac.uk/student" xr:uid="{8CAA8645-16E4-4FD2-902A-178F44919314}"/>
    <hyperlink ref="B481" r:id="rId95" display="https://help.chi.ac.uk/social-media-online-safety-0" xr:uid="{5342FEB5-E6BA-4840-80CD-357FA44B02AF}"/>
    <hyperlink ref="B485" r:id="rId96" display="https://help.chi.ac.uk/supportme-portal" xr:uid="{5D6AD798-271B-4555-99C9-FC47EA775BB6}"/>
    <hyperlink ref="B480" r:id="rId97" display="https://help.chi.ac.uk/skills-training-0" xr:uid="{311C186E-20B6-4A36-8056-0B827359F9F6}"/>
    <hyperlink ref="B476" r:id="rId98" display="https://help.chi.ac.uk/offers-discounts-0" xr:uid="{26901C57-23E8-4E38-9BD4-9717921E9FC3}"/>
    <hyperlink ref="B462" r:id="rId99" display="https://help.chi.ac.uk/accessibility-1" xr:uid="{A3457C0C-EC37-43BD-BC3E-0D5CE7CB4F36}"/>
    <hyperlink ref="B468" r:id="rId100" display="https://help.chi.ac.uk/equipment-loans-0" xr:uid="{A863F196-3F33-4801-8F48-C2362F45F9EF}"/>
    <hyperlink ref="B472" r:id="rId101" display="https://help.chi.ac.uk/library-resources-2" xr:uid="{F07BDD5E-D00B-45F4-B416-EA15B59C5987}"/>
    <hyperlink ref="B463" r:id="rId102" display="https://help.chi.ac.uk/booking-computers-rooms-0" xr:uid="{D7D5BEE0-7A2C-44CC-9A38-08990A7ED6BF}"/>
    <hyperlink ref="B466" r:id="rId103" display="https://help.chi.ac.uk/chiview-staff" xr:uid="{17411586-8CF9-4F94-B9D0-1ED3B6BCBCEE}"/>
    <hyperlink ref="B465" r:id="rId104" display="https://help.chi.ac.uk/campus-maps-0" xr:uid="{1AE7ED99-09AA-4DFA-849A-79ECFC64389B}"/>
    <hyperlink ref="B487" r:id="rId105" display="https://help.chi.ac.uk/wi-fi" xr:uid="{EF014F1F-5CE3-469E-AABF-F818CA9AE49A}"/>
    <hyperlink ref="B479" r:id="rId106" display="https://help.chi.ac.uk/remote-access-university-desktops-0" xr:uid="{0FE457D9-296C-4E80-AAF6-D7BB3C9C4413}"/>
    <hyperlink ref="B467" r:id="rId107" display="https://help.chi.ac.uk/email-calendar-office-365-0" xr:uid="{59255938-1222-4CE2-B75C-28809EDF7DA6}"/>
    <hyperlink ref="B483" r:id="rId108" display="https://help.chi.ac.uk/staff-intranet" xr:uid="{C1A332BC-33D6-497D-AEDC-57EBFBC8899B}"/>
    <hyperlink ref="B477" r:id="rId109" display="https://help.chi.ac.uk/password-manager-1" xr:uid="{E8E3266A-6668-4EF6-9E33-71EE2CA012DD}"/>
    <hyperlink ref="B471" r:id="rId110" display="https://help.chi.ac.uk/helpsite" xr:uid="{EB522BC0-E451-44FC-9725-62870E94D00F}"/>
    <hyperlink ref="B120" r:id="rId111" display="https://help.chi.ac.uk/staff-hub-brc" xr:uid="{D2F16EC4-ACC8-43BA-B2EF-077CE720F829}"/>
    <hyperlink ref="B458" r:id="rId112" display="https://help.chi.ac.uk/siz-charges-payments-fines" xr:uid="{2ED14AE6-339D-4BE0-89FC-864234C7441C}"/>
    <hyperlink ref="B119" r:id="rId113" display="https://help.chi.ac.uk/staff-hub-boc" xr:uid="{6DE25DFE-8227-4924-85EB-0F142BA76E49}"/>
    <hyperlink ref="B394" r:id="rId114" display="https://help.chi.ac.uk/information-secure-storage" xr:uid="{B837AAC4-9DD0-430D-A870-E78D1F21C9EA}"/>
    <hyperlink ref="B193" r:id="rId115" display="https://help.chi.ac.uk/email-scam-and-virus-advice" xr:uid="{6668B5F1-BAC9-4BFC-B107-8F008D0A6FBF}"/>
    <hyperlink ref="B310" r:id="rId116" display="https://help.chi.ac.uk/use-generative-ai-higher-education" xr:uid="{84B0701D-7D2C-40C1-A001-4C0189A9F71E}"/>
    <hyperlink ref="B291" r:id="rId117" display="https://help.chi.ac.uk/maf-online-new-2024" xr:uid="{BED01B60-8896-488D-844B-81E5B22D203A}"/>
    <hyperlink ref="B351" r:id="rId118" display="https://help.chi.ac.uk/start-semester-checklist-moodle" xr:uid="{87FCFD73-CDD7-44FF-BA5C-6BE393F36A48}"/>
    <hyperlink ref="B320" r:id="rId119" display="https://help.chi.ac.uk/tel" xr:uid="{12219599-A2F6-4D10-BA90-7D2E5EE59E60}"/>
    <hyperlink ref="B196" r:id="rId120" display="https://help.chi.ac.uk/esports-recording-gameplay-footage" xr:uid="{2E71FCCE-9183-473E-8DDD-CD30BA8FD13F}"/>
    <hyperlink ref="B197" r:id="rId121" display="https://help.chi.ac.uk/esports-faq" xr:uid="{CD58CDB0-2602-4718-81C7-DA12FD9F653A}"/>
    <hyperlink ref="B218" r:id="rId122" display="https://help.chi.ac.uk/maf-upgrade-integration-chiview" xr:uid="{03449630-1B78-46A2-80D0-A4840E5D95A3}"/>
    <hyperlink ref="B107" r:id="rId123" display="https://help.chi.ac.uk/covid-19-guidance" xr:uid="{9456751A-236E-4D92-9658-923CBF47322D}"/>
    <hyperlink ref="B315" r:id="rId124" display="https://help.chi.ac.uk/working-external-examiners" xr:uid="{290C69EA-AF4F-471F-BF1B-963D05D5A0ED}"/>
    <hyperlink ref="B255" r:id="rId125" display="https://help.chi.ac.uk/turnitin-originality-similarity-report" xr:uid="{38620F59-4807-4C2F-AED6-38C119326220}"/>
    <hyperlink ref="B348" r:id="rId126" display="https://help.chi.ac.uk/EMA" xr:uid="{62715011-A11C-4D35-9243-D574798EC265}"/>
    <hyperlink ref="B296" r:id="rId127" display="https://help.chi.ac.uk/moderation" xr:uid="{3160D74C-3200-4C52-8186-E3BFAC6BBDF6}"/>
    <hyperlink ref="B329" r:id="rId128" display="https://help.chi.ac.uk/libraryteam" xr:uid="{8B82B94A-C390-4A8C-AE8A-A3153B9056B2}"/>
    <hyperlink ref="B117" r:id="rId129" display="https://help.chi.ac.uk/royal-literary-fund-fellows" xr:uid="{8E9C40CB-3AFB-4390-9A02-0ACE0542469E}"/>
    <hyperlink ref="B338" r:id="rId130" display="https://help.chi.ac.uk/stream" xr:uid="{89D0517D-DABB-4AEC-AB77-BE3D1136189C}"/>
    <hyperlink ref="B187" r:id="rId131" display="https://help.chi.ac.uk/rooms" xr:uid="{33368ED9-E8D9-4225-955A-28F5D8529887}"/>
    <hyperlink ref="B454" r:id="rId132" display="https://help.chi.ac.uk/drafthours" xr:uid="{794D621A-5A99-48F4-BC4E-19229AE6109F}"/>
    <hyperlink ref="B297" r:id="rId133" display="https://help.chi.ac.uk/navigating-maf-online-0" xr:uid="{4F1A0F77-D9D1-4761-8F5E-DC2A5D2D2ADC}"/>
    <hyperlink ref="B273" r:id="rId134" display="https://help.chi.ac.uk/adding-marks-and-feedback" xr:uid="{AB0256EA-1EF7-4A30-A08E-9EB4F8A119E8}"/>
    <hyperlink ref="B203" r:id="rId135" display="https://help.chi.ac.uk/icons" xr:uid="{9779BC7D-6F02-4ED1-8980-3B1E56A18BF9}"/>
    <hyperlink ref="B529" r:id="rId136" display="https://help.chi.ac.uk/student-health-service" xr:uid="{2637733F-17D7-4D77-9362-8CA17D5A4CB6}"/>
    <hyperlink ref="B232" r:id="rId137" display="https://help.chi.ac.uk/online-timetables-publish" xr:uid="{8DC4212A-847A-46D0-B13F-F911CB5D75BA}"/>
    <hyperlink ref="B565" r:id="rId138" display="https://help.chi.ac.uk/placement-meal-deal" xr:uid="{8A083735-EB0B-4CD8-AF0A-EB5B1137707D}"/>
    <hyperlink ref="B561" r:id="rId139" display="https://help.chi.ac.uk/catered-meal-deal" xr:uid="{1F67BB4D-4CF1-4187-976F-144D81D0E654}"/>
    <hyperlink ref="B560" r:id="rId140" display="https://help.chi.ac.uk/catered-cards" xr:uid="{59A5005C-1B07-47FF-AD06-DC4533CDB6FF}"/>
    <hyperlink ref="B562" r:id="rId141" display="https://help.chi.ac.uk/catering-service-hours" xr:uid="{17D13EBE-99FD-4E72-A793-F626F21BCF12}"/>
    <hyperlink ref="B267" r:id="rId142" display="https://help.chi.ac.uk/it-skills" xr:uid="{57327041-65BA-4DC5-8F2F-717A20F0C197}"/>
    <hyperlink ref="B271" r:id="rId143" display="https://help.chi.ac.uk/adding-additional-markers" xr:uid="{3F2CF97E-2B7B-47B8-8ECF-05CE5FDA6AC3}"/>
    <hyperlink ref="B302" r:id="rId144" display="https://help.chi.ac.uk/second-marking" xr:uid="{4446D22F-A7BD-43B1-AF26-B695AD6170E0}"/>
    <hyperlink ref="B400" r:id="rId145" display="https://help.chi.ac.uk/mobile-app-privacy-policy" xr:uid="{C346F3D8-B711-4B0B-9A76-9AAB9AB04020}"/>
    <hyperlink ref="B473" r:id="rId146" display="https://help.chi.ac.uk/mobile-app-0" xr:uid="{EC43220B-0C60-498D-80D5-8A738ADA9811}"/>
    <hyperlink ref="B380" r:id="rId147" display="https://help.chi.ac.uk/mobile-app-1" xr:uid="{A16413C7-AE9C-4B3C-89D4-52BCDB9BB496}"/>
    <hyperlink ref="B378" r:id="rId148" display="https://help.chi.ac.uk/library-resources-1" xr:uid="{FD999DE5-7F10-4B01-B112-D48E2F430F6C}"/>
    <hyperlink ref="B377" r:id="rId149" display="https://help.chi.ac.uk/it-account-registration-password-set-0" xr:uid="{16DD3AEC-2A76-47E1-B763-3BE7411165BB}"/>
    <hyperlink ref="B475" r:id="rId150" display="https://help.chi.ac.uk/multi-factor-authentication" xr:uid="{7B46F092-AA0C-4F8F-9E81-AD45ADB2A66C}"/>
    <hyperlink ref="B502" r:id="rId151" display="https://help.chi.ac.uk/multi-factor-authentication-0" xr:uid="{29B00B0A-80E5-487E-ACC0-A80FD44D0DA0}"/>
    <hyperlink ref="B482" r:id="rId152" display="https://help.chi.ac.uk/staff" xr:uid="{CFE6BB63-16F8-47D9-ACB1-4DDAA2F2A993}"/>
    <hyperlink ref="B321" r:id="rId153" display="https://help.chi.ac.uk/meet-team" xr:uid="{617F7CFF-575A-42B9-8610-5DF88F9FE678}"/>
    <hyperlink ref="B381" r:id="rId154" display="https://help.chi.ac.uk/moodle-0" xr:uid="{53400890-EFAB-45D5-ABBA-F54096079883}"/>
    <hyperlink ref="B460" r:id="rId155" display="https://help.chi.ac.uk/siz" xr:uid="{DBA240D6-A090-4319-B85D-7462BE8E9475}"/>
    <hyperlink ref="B384" r:id="rId156" display="https://help.chi.ac.uk/requesting-support" xr:uid="{254DB44B-FD0C-4DC8-B003-B5A94A56DE62}"/>
    <hyperlink ref="B334" r:id="rId157" display="https://help.chi.ac.uk/special-collections-and-archives" xr:uid="{72CEEAA1-F757-4383-85CB-8F9FE97A7DCA}"/>
    <hyperlink ref="B365" r:id="rId158" display="https://help.chi.ac.uk/moodle-overview-staff" xr:uid="{59C238A6-FE3B-4C44-A612-2C2A8B43CE91}"/>
    <hyperlink ref="B373" r:id="rId159" display="https://help.chi.ac.uk/stealth-activities-and-resources" xr:uid="{BAF2EF82-EAF8-4C09-A6FB-77DD9AC7DB88}"/>
    <hyperlink ref="B349" r:id="rId160" display="https://help.chi.ac.uk/orphaned-sections-moodle" xr:uid="{F4B0585D-CFBA-4140-B622-6EB8401CAC0A}"/>
    <hyperlink ref="B76" r:id="rId161" display="https://help.chi.ac.uk/excel-training" xr:uid="{F4B14F76-3958-43E1-BA56-AA19B0186C01}"/>
    <hyperlink ref="B72" r:id="rId162" display="https://help.chi.ac.uk/cell-referencing" xr:uid="{06BE85F0-E4AE-49DF-A434-1B6B559074FD}"/>
    <hyperlink ref="B81" r:id="rId163" display="https://help.chi.ac.uk/if-functions-0" xr:uid="{3FEF4E50-DF29-4457-BE68-BE2CFFD6BEB9}"/>
    <hyperlink ref="B103" r:id="rId164" display="https://help.chi.ac.uk/academic-year-roll-over-processes-2024" xr:uid="{9A658EF2-C338-42E3-B3A3-F41819C05A85}"/>
    <hyperlink ref="B226" r:id="rId165" display="https://help.chi.ac.uk/microsoft-office-students-and-staff" xr:uid="{0F996478-8972-47B7-85D2-0D1E904E6B7C}"/>
    <hyperlink ref="B84" r:id="rId166" display="https://help.chi.ac.uk/number-formatting" xr:uid="{F1ADAE1F-987D-4F4B-8044-199143D1579F}"/>
    <hyperlink ref="B77" r:id="rId167" display="https://help.chi.ac.uk/fill-handle" xr:uid="{913142A1-E88B-41FE-9D79-4193C7B5D46B}"/>
    <hyperlink ref="B71" r:id="rId168" display="https://help.chi.ac.uk/basic-functions" xr:uid="{052C8505-B4E3-4A45-AD6D-63FC6524F257}"/>
    <hyperlink ref="B521" r:id="rId169" display="https://help.chi.ac.uk/intermission-student-support-information" xr:uid="{D921EC1E-E4CD-4D54-943A-AC3D2B9DE2E5}"/>
    <hyperlink ref="B280" r:id="rId170" display="https://help.chi.ac.uk/exporting-pdf-microsoft-documents" xr:uid="{DDDDDE05-2FFA-423C-8EFE-234D52D6BA65}"/>
    <hyperlink ref="B522" r:id="rId171" display="https://help.chi.ac.uk/money-advice-general" xr:uid="{55FEDC8C-635F-4EFC-BCA0-557A9B9162D6}"/>
    <hyperlink ref="B436" r:id="rId172" display="https://help.chi.ac.uk/remove-background-images" xr:uid="{CF55BC40-8DCA-4570-8B22-7C109AB87A38}"/>
    <hyperlink ref="B437" r:id="rId173" display="https://help.chi.ac.uk/shapes-and-shape-formatting" xr:uid="{9F326606-1072-43A6-9422-C28744EA78D3}"/>
    <hyperlink ref="B596" r:id="rId174" display="https://help.chi.ac.uk/word-tutorials-full-listing" xr:uid="{2B3B4462-1457-47B7-A7C6-CEC4D850F455}"/>
    <hyperlink ref="B579" r:id="rId175" display="https://help.chi.ac.uk/smartart-word" xr:uid="{5605194F-5CB9-4110-894B-C40E38992839}"/>
    <hyperlink ref="B430" r:id="rId176" display="https://help.chi.ac.uk/embedding-videos" xr:uid="{E121B0CC-20CB-430A-ADE6-51D8097E943E}"/>
    <hyperlink ref="B432" r:id="rId177" display="https://help.chi.ac.uk/images-icons-cutout-people" xr:uid="{3B8D00B5-3C28-4F20-9B3E-E8D9BD7436D4}"/>
    <hyperlink ref="B439" r:id="rId178" display="https://help.chi.ac.uk/smartart" xr:uid="{F614621B-8F75-452A-8181-B6FAA584C084}"/>
    <hyperlink ref="B341" r:id="rId179" display="https://help.chi.ac.uk/videomultimedia-assignments" xr:uid="{B657E096-83FF-42C4-8984-B14DD1B2267D}"/>
    <hyperlink ref="B364" r:id="rId180" display="https://help.chi.ac.uk/moodle-minimum-requirements" xr:uid="{3FB3CA69-893F-4F88-936C-E34A8DC5B571}"/>
    <hyperlink ref="B413" r:id="rId181" display="https://help.chi.ac.uk/creating-powerpoint-layouts-design-theme-and-slide-size" xr:uid="{C7FF8542-065B-40E3-B5A0-CF15C9BF28BF}"/>
    <hyperlink ref="B313" r:id="rId182" display="https://help.chi.ac.uk/using-social-media-responsibly" xr:uid="{8947467D-93D8-4F15-B472-60FD1D3CA3CE}"/>
    <hyperlink ref="B216" r:id="rId183" display="https://help.chi.ac.uk/lists-equipment-available-through-equipment-loans" xr:uid="{AC37C470-AE14-42A1-8C18-D7595744C7E4}"/>
    <hyperlink ref="B189" r:id="rId184" display="https://help.chi.ac.uk/support-me-portal" xr:uid="{510CCCF1-0303-4F7C-9626-5BE13E552F1D}"/>
    <hyperlink ref="B186" r:id="rId185" display="https://help.chi.ac.uk/discounts" xr:uid="{4AE9F334-381D-4F35-88F1-C6616B562667}"/>
    <hyperlink ref="B212" r:id="rId186" display="https://help.chi.ac.uk/installing-microsoft-office-365-windows-10-s" xr:uid="{D4E5DAAC-C96D-4F99-8831-ECBD13EF81C7}"/>
    <hyperlink ref="B434" r:id="rId187" display="https://help.chi.ac.uk/powerpoint-tutorials" xr:uid="{75B34445-BD8D-45F5-AA90-FE6F35BC36E3}"/>
    <hyperlink ref="B433" r:id="rId188" display="https://help.chi.ac.uk/layouts-design-theme-and-slide-size" xr:uid="{437CDA4E-81CE-44F4-A706-5762DF3CFCA6}"/>
    <hyperlink ref="B173" r:id="rId189" display="https://help.chi.ac.uk/booking-resources-computers-booths-study-spaces-edit-suites-rooms-and-equipment" xr:uid="{344608B3-CB59-450A-AF25-3C83D988FAB9}"/>
    <hyperlink ref="B96" r:id="rId190" display="https://help.chi.ac.uk/restoring-files" xr:uid="{5B59ACF3-FC29-445E-BB25-21C4829BDD36}"/>
    <hyperlink ref="B269" r:id="rId191" display="https://help.chi.ac.uk/using-onedrive" xr:uid="{084CE1E2-0649-46A4-AE04-BD0FBCC97804}"/>
    <hyperlink ref="B98" r:id="rId192" display="https://help.chi.ac.uk/synchronising-university-onedrive-account-personal-device" xr:uid="{E8980863-0902-44A1-83F3-E66CCBD12930}"/>
    <hyperlink ref="B277" r:id="rId193" display="https://help.chi.ac.uk/distancelearning" xr:uid="{26396692-0DED-4CDA-B104-117B23A2F1A0}"/>
    <hyperlink ref="B105" r:id="rId194" display="https://help.chi.ac.uk/bus" xr:uid="{A5EA441F-7AA3-4C49-B066-093CD4845BE2}"/>
    <hyperlink ref="B594" r:id="rId195" display="https://help.chi.ac.uk/word-tables" xr:uid="{973ADF94-26D4-45B4-AACF-15EAB0842D16}"/>
    <hyperlink ref="B584" r:id="rId196" display="https://help.chi.ac.uk/word-comments" xr:uid="{7658872E-38FA-4E4C-9D88-7CAF4A79614D}"/>
    <hyperlink ref="B586" r:id="rId197" display="https://help.chi.ac.uk/word-dictation-and-transcription" xr:uid="{3FB05B6F-F7CA-40F6-BC3B-4A32F00721F9}"/>
    <hyperlink ref="B589" r:id="rId198" display="https://help.chi.ac.uk/word-images-icons-and-text-wrapping" xr:uid="{B63106EC-D7E6-41F1-BFA2-E2886F8A1B15}"/>
    <hyperlink ref="B591" r:id="rId199" display="https://help.chi.ac.uk/word-page-view-options-multiple-windows-and-multiple-page-view" xr:uid="{925876DA-2DC8-42E6-BE9F-B2B083ADE048}"/>
    <hyperlink ref="B401" r:id="rId200" display="https://help.chi.ac.uk/personal-devices" xr:uid="{D2864098-5556-406B-A18F-81AB9F4E9CDB}"/>
    <hyperlink ref="B583" r:id="rId201" display="https://help.chi.ac.uk/word-automatic-table-figures" xr:uid="{B0D5C9C6-2EAD-449E-91E4-D150ABE590E4}"/>
    <hyperlink ref="B577" r:id="rId202" display="https://help.chi.ac.uk/footnotes-and-endnotes" xr:uid="{D3309491-9366-4781-BE8B-E214580181CE}"/>
    <hyperlink ref="B590" r:id="rId203" display="https://help.chi.ac.uk/word-page-numbering" xr:uid="{623D0233-65E4-4B03-9DFD-255577972F7D}"/>
    <hyperlink ref="B588" r:id="rId204" display="https://help.chi.ac.uk/word-how-add-page-or-section-break" xr:uid="{989A8545-ACE7-45E9-B5DD-7223BB4982B9}"/>
    <hyperlink ref="B593" r:id="rId205" display="https://help.chi.ac.uk/word-styles" xr:uid="{18683E3A-F586-4E9E-88C2-ACF57F34AFAF}"/>
    <hyperlink ref="B582" r:id="rId206" display="https://help.chi.ac.uk/word-automatic-table-contents" xr:uid="{D2EBF6B5-3153-45F2-862F-EFBFA48576BE}"/>
    <hyperlink ref="B182" r:id="rId207" display="https://help.chi.ac.uk/connecting-eduroam-wi-fi" xr:uid="{E4F11F65-E03E-4B20-9D07-06D420FA0999}"/>
    <hyperlink ref="B236" r:id="rId208" display="https://help.chi.ac.uk/passwords" xr:uid="{B625D50D-9989-4DA5-92BC-C243AAEEEFD0}"/>
    <hyperlink ref="B161" r:id="rId209" display="https://help.chi.ac.uk/accessing-university-services-your-personal-android-device-staff" xr:uid="{6C900B8D-EFB8-4852-88FB-3D47BBDDDF6C}"/>
    <hyperlink ref="B162" r:id="rId210" display="https://help.chi.ac.uk/accessing-university-services-your-personal-windows-device-staff" xr:uid="{920E020C-EB14-42B1-B6C2-54264580DC1B}"/>
    <hyperlink ref="B44" r:id="rId211" display="https://help.chi.ac.uk/setting-your-staff-signature-your-university-email" xr:uid="{CE8E780E-61BE-418F-86E6-AA25D5E67485}"/>
    <hyperlink ref="B40" r:id="rId212" display="https://help.chi.ac.uk/managing-permissions-your-shared-mailbox" xr:uid="{415F8F6E-417E-487D-A083-B9C5911B92FF}"/>
    <hyperlink ref="B46" r:id="rId213" display="https://help.chi.ac.uk/sharing-your-mailbox-or-generic-account-mailbox-other-people-outlook" xr:uid="{803299ED-A50C-41E6-9748-E10A0DA82F38}"/>
    <hyperlink ref="B402" r:id="rId214" display="https://help.chi.ac.uk/privacy-and-monitoring" xr:uid="{96AEBA4D-7941-4D56-8F93-93A11168298C}"/>
    <hyperlink ref="B259" r:id="rId215" display="https://help.chi.ac.uk/using-university-windows-laptop-campus" xr:uid="{CD0E3BF7-F40F-437B-8968-4C44CA9CF783}"/>
    <hyperlink ref="B532" r:id="rId216" display="https://help.chi.ac.uk/wellbeing-services" xr:uid="{8A44C502-049A-4BF9-B1E4-8FD036396DA9}"/>
    <hyperlink ref="B126" r:id="rId217" display="https://help.chi.ac.uk/Mypad-Support" xr:uid="{6DDE13DE-2DA4-4D18-831E-D7E7D200C082}"/>
    <hyperlink ref="B328" r:id="rId218" display="https://help.chi.ac.uk/copyright-safe-image-sources" xr:uid="{4D0C6737-1318-4049-B93E-25B24D43990D}"/>
    <hyperlink ref="B22" r:id="rId219" display="https://help.chi.ac.uk/sensusaccess" xr:uid="{712831D5-D6EA-4D93-93A3-F48CA30F000D}"/>
    <hyperlink ref="B25" r:id="rId220" display="https://help.chi.ac.uk/working-someone-who-deaf-or-hard-hearing" xr:uid="{3834620A-6AC8-4D0A-8B67-9C1BF6040F1C}"/>
    <hyperlink ref="B456" r:id="rId221" display="https://help.chi.ac.uk/let-us-know" xr:uid="{BBE4FE63-ED77-495B-B579-137CD321EF05}"/>
    <hyperlink ref="B345" r:id="rId222" display="https://help.chi.ac.uk/moodle-accessibility-tool" xr:uid="{5BEC9DE7-005E-450D-9486-1CF33B5D95F3}"/>
    <hyperlink ref="B580" r:id="rId223" display="https://help.chi.ac.uk/transcribing-audio-recording" xr:uid="{02AB8775-E012-473F-A200-9291F9D4ACD6}"/>
    <hyperlink ref="B523" r:id="rId224" display="https://help.chi.ac.uk/money-advice-money-worries" xr:uid="{77CA917C-D96C-407B-8CAF-07AC47EE88D5}"/>
    <hyperlink ref="B252" r:id="rId225" display="https://help.chi.ac.uk/summary-university-encryption-cryptographic-controls" xr:uid="{230AAAB5-B8DA-4058-BB0D-2C6EF8468A85}"/>
    <hyperlink ref="B243" r:id="rId226" display="https://help.chi.ac.uk/sam-user-guides" xr:uid="{7F92E53A-EF83-4D3E-9F59-60CA467044F9}"/>
    <hyperlink ref="B158" r:id="rId227" display="https://help.chi.ac.uk/accessing-media-storage" xr:uid="{75CF69A0-D412-455D-B849-7CC14DE84868}"/>
    <hyperlink ref="B104" r:id="rId228" display="https://help.chi.ac.uk/boclrclockerloans" xr:uid="{9C6BBCE1-35BF-48B9-B6A2-AD9EDB3A2F30}"/>
    <hyperlink ref="B199" r:id="rId229" display="https://help.chi.ac.uk/external-mfa-help-page" xr:uid="{C885EB16-3E1D-4B5E-9C5C-1F6B4D463823}"/>
    <hyperlink ref="B170" r:id="rId230" display="https://help.chi.ac.uk/mfa-alumni" xr:uid="{6E7EEFDA-B7BE-4757-A7CA-627588A60C55}"/>
    <hyperlink ref="B248" r:id="rId231" display="https://help.chi.ac.uk/mfa-staff" xr:uid="{A0961C45-A73F-4A0F-BA75-4619DA81F6D1}"/>
    <hyperlink ref="B250" r:id="rId232" display="https://help.chi.ac.uk/mfa-student" xr:uid="{9B42E4CD-68AE-4D7B-8A83-BEF2676AA3F6}"/>
    <hyperlink ref="B393" r:id="rId233" display="https://help.chi.ac.uk/ict-staff-equipment-provisioning-policy" xr:uid="{C6BA147B-71A3-4EBF-9B90-C4CC2A64B275}"/>
    <hyperlink ref="B536" r:id="rId234" display="https://help.chi.ac.uk/changing-voicemail-settings" xr:uid="{F54CCEC4-67C8-42AC-9E98-CFEF1780A61F}"/>
    <hyperlink ref="B344" r:id="rId235" display="https://help.chi.ac.uk/how-edit-your-moodle-profile" xr:uid="{86AC0058-64C0-4116-B4B1-A2BC9819B7F3}"/>
    <hyperlink ref="B528" r:id="rId236" display="https://help.chi.ac.uk/chaplaincy-faith-university" xr:uid="{7669FA65-9156-429E-9F15-C253DAD6A97E}"/>
    <hyperlink ref="B360" r:id="rId237" display="https://help.chi.ac.uk/groups-moodle" xr:uid="{E999A977-34F8-4D3A-A4F6-DE79B24E8ADD}"/>
    <hyperlink ref="B165" r:id="rId238" display="https://help.chi.ac.uk/adding-attachments-maf" xr:uid="{24FD398E-B33B-48A8-BB40-D0A772B9E53A}"/>
    <hyperlink ref="B41" r:id="rId239" display="https://help.chi.ac.uk/outlook-managing-your-emails" xr:uid="{C792EB4B-4A48-40D4-BD9E-A19BDB72F3EE}"/>
    <hyperlink ref="B408" r:id="rId240" display="https://help.chi.ac.uk/siz-equipment-borrowingterms-conditions" xr:uid="{9C19C4B7-ED8F-41DE-BD0B-532CD5226D6E}"/>
    <hyperlink ref="B407" r:id="rId241" display="https://help.chi.ac.uk/siz-engagement-strategy" xr:uid="{537991CC-11FE-4999-804C-B2BFA90FF9C4}"/>
    <hyperlink ref="B406" r:id="rId242" display="https://help.chi.ac.uk/siz-confidentiality-statement" xr:uid="{620338F0-B2C7-4F07-B013-751869CD3362}"/>
    <hyperlink ref="B397" r:id="rId243" display="https://help.chi.ac.uk/lost-property-guide" xr:uid="{9146C6B8-1BA0-4CF0-ACE4-A0606973F017}"/>
    <hyperlink ref="B399" r:id="rId244" display="https://help.chi.ac.uk/lrc-promotional-and-advertising-guidelines" xr:uid="{40B18C9A-A742-4970-A4EE-0B4D959495B0}"/>
    <hyperlink ref="B387" r:id="rId245" display="https://help.chi.ac.uk/customer-service-standards" xr:uid="{987DB9E2-8EE5-47DF-A6BC-141DFBFDD561}"/>
    <hyperlink ref="B388" r:id="rId246" display="https://help.chi.ac.uk/customer-services-charter" xr:uid="{77DBC17B-10D3-4BB1-9E19-9368ABB6DDEB}"/>
    <hyperlink ref="B386" r:id="rId247" display="https://help.chi.ac.uk/complaints-policy" xr:uid="{B706A5E5-62E5-4561-AFB4-2FD45DF7B90E}"/>
    <hyperlink ref="B383" r:id="rId248" display="https://help.chi.ac.uk/password-manager-0" xr:uid="{F296BED3-8A42-4A01-86B1-1C93996A7D26}"/>
    <hyperlink ref="B375" r:id="rId249" display="https://help.chi.ac.uk/partner" xr:uid="{3F6C1515-9196-45D5-B37F-E7FD829B81B7}"/>
    <hyperlink ref="B545" r:id="rId250" display="https://help.chi.ac.uk/microsoft-whiteboard" xr:uid="{C1B62E6B-DF6F-4A00-A298-8EF9810CBD69}"/>
    <hyperlink ref="B307" r:id="rId251" display="https://help.chi.ac.uk/submitting-smartphone-audio-recording-assignment-folder" xr:uid="{70C4F204-1D3D-4087-8913-EE977D2508EC}"/>
    <hyperlink ref="B183" r:id="rId252" display="https://help.chi.ac.uk/connecting-internet-halls-residence" xr:uid="{633498A6-7F38-45BA-B7A6-A30D8888E784}"/>
    <hyperlink ref="B166" r:id="rId253" display="https://help.chi.ac.uk/alumni-migration" xr:uid="{29AD8F51-C1FF-47A2-9DED-8DE25E4EFD2F}"/>
    <hyperlink ref="B446" r:id="rId254" display="https://help.chi.ac.uk/printing-personal-device" xr:uid="{98C3080E-2981-4EDF-A1F0-443AC25C13F6}"/>
    <hyperlink ref="B520" r:id="rId255" display="https://help.chi.ac.uk/help-and-support-after-sexual-assault" xr:uid="{7D098B18-5F3F-4DDB-9D98-BC20537647C7}"/>
    <hyperlink ref="B525" r:id="rId256" display="https://help.chi.ac.uk/sexual-health-advice" xr:uid="{1C7E67C1-BEBA-44A2-8078-EBADA1A199A6}"/>
    <hyperlink ref="B546" r:id="rId257" display="https://help.chi.ac.uk/noise-suppression" xr:uid="{4BF3AFDC-4691-4C54-8BA4-48E07F85E961}"/>
    <hyperlink ref="B337" r:id="rId258" display="https://help.chi.ac.uk/making-recording-microsoft-stream" xr:uid="{790A6278-2AFD-4316-A945-6DD93D91821B}"/>
    <hyperlink ref="B346" r:id="rId259" display="https://help.chi.ac.uk/moodle-guidance-notetakers" xr:uid="{BDD4055B-AE30-474D-97B3-2531C23FE356}"/>
    <hyperlink ref="B533" r:id="rId260" display="https://help.chi.ac.uk/university-teams-backgrounds" xr:uid="{20EE0D9D-A6B0-4908-9E50-18F312126166}"/>
    <hyperlink ref="B352" r:id="rId261" display="https://help.chi.ac.uk/submitting-assignment-moodle" xr:uid="{E90FB4D4-8276-49FC-B913-06081BD60AC5}"/>
    <hyperlink ref="B356" r:id="rId262" display="https://help.chi.ac.uk/basic-editing-moodle" xr:uid="{1894DFC4-F16B-4209-92C6-8F83555CC8EB}"/>
    <hyperlink ref="B285" r:id="rId263" display="https://help.chi.ac.uk/how-grant-extension" xr:uid="{E7DE332C-D88A-460C-8A4C-468F7CF2C6CC}"/>
    <hyperlink ref="B288" r:id="rId264" display="https://help.chi.ac.uk/how-view-submissions" xr:uid="{8BFE2A04-AB87-4ACD-A592-8D27AAE04EE9}"/>
    <hyperlink ref="B239" r:id="rId265" display="https://help.chi.ac.uk/remote-login-staff-eg-working-home" xr:uid="{998E849A-A2F3-41C6-83C6-550E66FA2419}"/>
    <hyperlink ref="B581" r:id="rId266" display="https://help.chi.ac.uk/using-microsoft-word-assignment-feedback" xr:uid="{E02477C7-C545-4693-8C15-8CCA1AFE4185}"/>
    <hyperlink ref="B443" r:id="rId267" display="https://help.chi.ac.uk/multiple-cost-centres-printing" xr:uid="{B270788F-00EB-4791-AD49-FC60F07F3258}"/>
    <hyperlink ref="B122" r:id="rId268" display="https://help.chi.ac.uk/summary-university%E2%80%99s-physical-access-controls" xr:uid="{2E369EBD-FC07-40ED-BDE2-A2DD6F3ADFA5}"/>
    <hyperlink ref="B527" r:id="rId269" display="https://help.chi.ac.uk/student-support-and-wellbeing" xr:uid="{C6B0F082-1C55-484B-AEA6-EF794C450EE4}"/>
    <hyperlink ref="B318" r:id="rId270" display="https://help.chi.ac.uk/distance-learning" xr:uid="{46F65A9E-2C5D-4801-B68C-22F1567AECD2}"/>
    <hyperlink ref="B322" r:id="rId271" display="https://help.chi.ac.uk/online-lead-lectures" xr:uid="{802403E6-5C2F-4F13-9367-B410A087228F}"/>
    <hyperlink ref="B325" r:id="rId272" display="https://help.chi.ac.uk/research-and-networking" xr:uid="{87208C35-4532-419B-A1D6-64DC946CAD5F}"/>
    <hyperlink ref="B124" r:id="rId273" display="https://help.chi.ac.uk/prevent-programme" xr:uid="{0EE022BB-9A2E-4973-8DE8-33F3BECF5DC9}"/>
    <hyperlink ref="B97" r:id="rId274" display="https://help.chi.ac.uk/scanning-onedrive" xr:uid="{87F5DFA7-1210-4DA8-AC68-211FCB93AF3E}"/>
    <hyperlink ref="B195" r:id="rId275" display="https://help.chi.ac.uk/equipment-loans" xr:uid="{03C50C93-E416-4BCB-8DE0-9AB6A823F8ED}"/>
    <hyperlink ref="B343" r:id="rId276" display="https://help.chi.ac.uk/creating-accessible-content-moodle" xr:uid="{8B6410FF-A297-44B4-9271-7B54B56FF933}"/>
    <hyperlink ref="B550" r:id="rId277" display="https://help.chi.ac.uk/set-teams-lecture" xr:uid="{2696390A-96DE-4FEF-97EC-EAFC0F9F4ACC}"/>
    <hyperlink ref="B342" r:id="rId278" display="https://help.chi.ac.uk/accessing-your-modules-through-my-pages-moodle" xr:uid="{F168BC84-6AEB-410F-B5CC-92D40C124251}"/>
    <hyperlink ref="B347" r:id="rId279" display="https://help.chi.ac.uk/moodle-overview-students" xr:uid="{84C05F4C-AF62-4C6D-A41A-03D16F986747}"/>
    <hyperlink ref="B370" r:id="rId280" display="https://help.chi.ac.uk/schedule-tutorials-moodle" xr:uid="{4831EE1C-CACD-4681-8571-70DBCD9ECFD3}"/>
    <hyperlink ref="B368" r:id="rId281" display="https://help.chi.ac.uk/restricting-access-resources-or-activities" xr:uid="{4B61B2DD-27D7-4462-A64E-A5B51A3DA8D6}"/>
    <hyperlink ref="B362" r:id="rId282" display="https://help.chi.ac.uk/importing-content-other-moodle-pages" xr:uid="{2EB65D13-7537-4A92-B70F-19AD9C4AC45F}"/>
    <hyperlink ref="B372" r:id="rId283" display="https://help.chi.ac.uk/set-assignment-moodle" xr:uid="{B0608740-A0ED-4583-A238-491E001D7C44}"/>
    <hyperlink ref="B518" r:id="rId284" display="https://help.chi.ac.uk/guidance-students-accused-sexual-violence-or-misconduct" xr:uid="{913600CF-046E-4E21-A696-6F659C6C89D8}"/>
    <hyperlink ref="B354" r:id="rId285" display="https://help.chi.ac.uk/adding-block-module-page" xr:uid="{D75BF119-7BB5-462D-A755-849739743831}"/>
    <hyperlink ref="B371" r:id="rId286" display="https://help.chi.ac.uk/set-grid-format-your-moodle-page" xr:uid="{1C13018B-814E-476E-8E51-64ADC38B0322}"/>
    <hyperlink ref="B355" r:id="rId287" display="https://help.chi.ac.uk/adding-images-moodle" xr:uid="{B5A51FF0-152C-4071-BA2D-02446B745B62}"/>
    <hyperlink ref="B353" r:id="rId288" display="https://help.chi.ac.uk/add-and-move-topics" xr:uid="{3607CF1F-DFBF-4A54-A9A3-7FE766891DDF}"/>
    <hyperlink ref="B366" r:id="rId289" display="https://help.chi.ac.uk/moodle-page-settings" xr:uid="{01EF5949-3FBA-434B-96AE-23A4E87A5249}"/>
    <hyperlink ref="B358" r:id="rId290" display="https://help.chi.ac.uk/emailing-moodle" xr:uid="{2DBB31FD-E747-4A51-99C7-989A975FEF37}"/>
    <hyperlink ref="B374" r:id="rId291" display="https://help.chi.ac.uk/draft-understanding-roles-moodle-0" xr:uid="{15968EAC-C1E9-48C3-A80A-0BE39684D74D}"/>
    <hyperlink ref="B244" r:id="rId292" display="https://help.chi.ac.uk/server-maintenance" xr:uid="{51BA326D-2BE6-4220-BB3C-DF4FB4DEAFE1}"/>
    <hyperlink ref="B444" r:id="rId293" display="https://help.chi.ac.uk/printshop" xr:uid="{8E0F4EC6-35D1-49FF-BD03-9C927C83AFE6}"/>
    <hyperlink ref="B305" r:id="rId294" display="https://help.chi.ac.uk/staying-safe-online" xr:uid="{550EA7E9-7C71-47DA-848A-8178B0622359}"/>
    <hyperlink ref="B154" r:id="rId295" display="https://help.chi.ac.uk/partnerprocess" xr:uid="{FCDB2694-2250-4842-8C2F-D3996D398782}"/>
    <hyperlink ref="B180" r:id="rId296" display="https://help.chi.ac.uk/chiview-updating-your-personal-email-address" xr:uid="{837FAE16-2B38-4D28-B037-CEA37E92F278}"/>
    <hyperlink ref="B336" r:id="rId297" display="https://help.chi.ac.uk/editing-stream-recording" xr:uid="{0ED58E05-C4FE-46DD-8DB4-61A30811BD03}"/>
    <hyperlink ref="B201" r:id="rId298" display="https://help.chi.ac.uk/faqs-about-hear" xr:uid="{60675CCF-D36A-4489-B104-0A4573F6C3B9}"/>
    <hyperlink ref="B246" r:id="rId299" display="https://help.chi.ac.uk/sharing-your-hear" xr:uid="{6C01203D-4B76-4182-ABDF-FAA8869DA237}"/>
    <hyperlink ref="B163" r:id="rId300" display="https://help.chi.ac.uk/accessing-your-hear" xr:uid="{89DC6D18-0F2C-4F20-89CA-F4F5A3B4A33B}"/>
    <hyperlink ref="B198" r:id="rId301" display="https://help.chi.ac.uk/etranscript-hear" xr:uid="{793A9DA4-B1FE-453C-B8E7-87E2020D2970}"/>
    <hyperlink ref="B340" r:id="rId302" display="https://help.chi.ac.uk/stream-how-guides" xr:uid="{4CC957D2-0FD7-4667-9121-14814FEC4765}"/>
    <hyperlink ref="B188" r:id="rId303" display="https://help.chi.ac.uk/support-me-estate-management-requests" xr:uid="{428698AA-5581-4D5B-8218-CA3FFAB30B63}"/>
    <hyperlink ref="B251" r:id="rId304" display="https://help.chi.ac.uk/study-spaces-around-campuses" xr:uid="{68DF42B8-241C-4C43-85B7-2ABCC5695C66}"/>
    <hyperlink ref="B125" r:id="rId305" display="https://help.chi.ac.uk/transport" xr:uid="{05B8E70F-6C33-4552-A8B2-D2C4218C84A4}"/>
    <hyperlink ref="B181" r:id="rId306" display="https://help.chi.ac.uk/cache" xr:uid="{37A65813-E534-4887-96DB-8E8F6BB9B215}"/>
    <hyperlink ref="B389" r:id="rId307" display="https://help.chi.ac.uk/digital-and-it-strategy" xr:uid="{C0D8CDD9-9B62-4D00-9798-638678181454}"/>
    <hyperlink ref="B16" r:id="rId308" display="https://help.chi.ac.uk/disability-and-dyslexia-support" xr:uid="{8456834C-048E-4D81-9078-CD7CECEB6F1F}"/>
    <hyperlink ref="B382" r:id="rId309" display="https://help.chi.ac.uk/multi-factor-authentication-mfa-1" xr:uid="{24BF333C-D445-4CDD-82DE-54908DE1F34C}"/>
    <hyperlink ref="B519" r:id="rId310" display="https://help.chi.ac.uk/health-advice-general" xr:uid="{0E2193E1-BE6B-4F1D-BC95-F7C30472DCFA}"/>
    <hyperlink ref="B530" r:id="rId311" display="https://help.chi.ac.uk/wellbeing-counselling-service" xr:uid="{D8CE7787-AD54-4A76-BD72-635476313CF6}"/>
    <hyperlink ref="B531" r:id="rId312" display="https://help.chi.ac.uk/wellbeing-referrals" xr:uid="{57D364BD-DA8D-41C3-8AAB-9006D746954F}"/>
    <hyperlink ref="B516" r:id="rId313" display="https://help.chi.ac.uk/care-leavers" xr:uid="{FC56BF2F-0CFB-49A6-B68B-DA0676016425}"/>
    <hyperlink ref="B396" r:id="rId314" display="https://help.chi.ac.uk/library-regulations" xr:uid="{5D3AB355-6FA8-4773-925A-28982BB5D73C}"/>
    <hyperlink ref="B524" r:id="rId315" display="https://help.chi.ac.uk/self-harm-resources" xr:uid="{8B8A2ED2-C17A-4E7E-90FB-4AE0753E6F01}"/>
    <hyperlink ref="B412" r:id="rId316" display="https://help.chi.ac.uk/vulnerability-responsible-disclosure-policy" xr:uid="{1A062734-AFA2-49D4-A278-D95079ACC395}"/>
    <hyperlink ref="B405" r:id="rId317" display="https://help.chi.ac.uk/reading-list-policy" xr:uid="{C72B787C-50A0-418A-9625-408937AA271D}"/>
    <hyperlink ref="B410" r:id="rId318" display="https://help.chi.ac.uk/stock-retention-withdrawal-and-donation-policy" xr:uid="{939A9360-C8A4-4CE3-9BAA-78B2EFBA01C5}"/>
    <hyperlink ref="B398" r:id="rId319" display="https://help.chi.ac.uk/lrc-code-conduct" xr:uid="{6C0F4BF9-2B0C-403C-8E0E-922CF6F748F7}"/>
    <hyperlink ref="B224" r:id="rId320" display="https://help.chi.ac.uk/mfa-pingid-mobile-app" xr:uid="{61A6231C-3EAE-48EE-A85B-9C2BB04F4C44}"/>
    <hyperlink ref="B223" r:id="rId321" display="https://help.chi.ac.uk/mfa-ping-desktop-app" xr:uid="{DAE62425-2BA1-4F86-8AB3-6295022C6B89}"/>
    <hyperlink ref="B526" r:id="rId322" display="https://help.chi.ac.uk/student-money-team" xr:uid="{CF10745A-2848-4C9C-9ADF-634667C78D50}"/>
    <hyperlink ref="B287" r:id="rId323" display="https://help.chi.ac.uk/how-set-group-submission" xr:uid="{508626BF-F46C-44DA-8E43-693DE36829A4}"/>
    <hyperlink ref="B284" r:id="rId324" display="https://help.chi.ac.uk/how-allocate-submissions-specific-markers" xr:uid="{9BC2D632-3CFF-450C-8A18-003A1723A7AE}"/>
    <hyperlink ref="B100" r:id="rId325" display="https://help.chi.ac.uk/usb-storage-devices-including-how-encrypt-how-use-and-what-do-if-you-forget-password" xr:uid="{31C36463-2A62-47E9-B6C7-1264072706A2}"/>
    <hyperlink ref="B155" r:id="rId326" display="https://help.chi.ac.uk/access-your-university-email-microsoft-outlook-mobile-app" xr:uid="{E92D3023-59F1-41A6-990F-A1307E8B5D78}"/>
    <hyperlink ref="B179" r:id="rId327" display="https://help.chi.ac.uk/chiview" xr:uid="{EBA94C66-42DD-4148-BE8C-2E21F1F4D758}"/>
    <hyperlink ref="B392" r:id="rId328" display="https://help.chi.ac.uk/estates-call-management-system-and-supportme-self-service-portal" xr:uid="{DD560D12-792F-4EC4-BC66-701757D5FE58}"/>
    <hyperlink ref="B221" r:id="rId329" display="https://help.chi.ac.uk/matlab-personal-device" xr:uid="{7112F8FA-F8B2-4739-AE46-87DF4EB8C07A}"/>
    <hyperlink ref="B448" r:id="rId330" display="https://help.chi.ac.uk/printshop-dissertation-and-binding-service" xr:uid="{F4C1346F-5C8F-4B4F-A4A7-01230EB66F0E}"/>
    <hyperlink ref="B403" r:id="rId331" display="https://help.chi.ac.uk/privacy-policy-moodle" xr:uid="{9B3AC6E7-2B9A-4690-BC26-5A33938827A9}"/>
    <hyperlink ref="B238" r:id="rId332" display="https://help.chi.ac.uk/reading-encrypted-emails-sent-university-staff" xr:uid="{AF87E0E0-2130-49B1-9840-585FCC9C17EB}"/>
    <hyperlink ref="B237" r:id="rId333" display="https://help.chi.ac.uk/personal-data-breaches" xr:uid="{4D0E0B0E-1C4A-4C6B-BB35-4B61EE3ED331}"/>
    <hyperlink ref="B404" r:id="rId334" display="https://help.chi.ac.uk/privacy-policy-supportworks-and-supportme-self-service-portal" xr:uid="{C7A1EC85-C357-4B27-BA8F-0BCC6DEC4372}"/>
    <hyperlink ref="B262" r:id="rId335" display="https://help.chi.ac.uk/virus-scanning" xr:uid="{3777675C-0EC7-4C62-AE91-B37C289E56BA}"/>
    <hyperlink ref="B202" r:id="rId336" display="https://help.chi.ac.uk/finding-serial-number-computer" xr:uid="{F4A44D02-5E07-48B4-A105-C4462E4E61B4}"/>
    <hyperlink ref="B192" r:id="rId337" display="https://help.chi.ac.uk/data-breach-summary" xr:uid="{613F0EAD-0083-4CAE-AB1D-02B39818B808}"/>
    <hyperlink ref="B206" r:id="rId338" display="https://help.chi.ac.uk/how-book-booths-study-rooms-and-edit-suites" xr:uid="{8F501766-C855-4AE6-A911-5371C55F76B1}"/>
    <hyperlink ref="B204" r:id="rId339" display="https://help.chi.ac.uk/graduation" xr:uid="{52ABC5AC-7DC5-4D1A-8BD2-2AA7AF7F7CC8}"/>
    <hyperlink ref="B452" r:id="rId340" display="https://help.chi.ac.uk/council-tax" xr:uid="{BBC13E7B-2911-4B6D-95C5-68ACBD2DF0BF}"/>
    <hyperlink ref="B36" r:id="rId341" display="https://help.chi.ac.uk/how-send-personal-data-securely-using-email-encryption" xr:uid="{32166456-7473-4EA7-BA5F-80325AEA88A9}"/>
    <hyperlink ref="B249" r:id="rId342" display="https://help.chi.ac.uk/student-attendance-management-sam" xr:uid="{3CA1A094-3269-472E-9E7B-FF8DAB31248D}"/>
    <hyperlink ref="B176" r:id="rId343" display="https://help.chi.ac.uk/changing-default-pdf-viewer-adobe-reader" xr:uid="{17549E99-4F07-4BDF-A1FD-D5068C64C6EA}"/>
    <hyperlink ref="B194" r:id="rId344" display="https://help.chi.ac.uk/equipment-instructions-room" xr:uid="{78F89942-FFA2-4829-AC37-2D1419357E17}"/>
    <hyperlink ref="B209" r:id="rId345" display="https://help.chi.ac.uk/how-use-it-provisioning-online" xr:uid="{BADB8582-B49C-4A4E-93C6-24D0DD334575}"/>
    <hyperlink ref="B260" r:id="rId346" display="https://help.chi.ac.uk/using-headphones-and-dvds-open-access-computers" xr:uid="{FED03484-60D8-487C-8231-682D4042887A}"/>
    <hyperlink ref="B215" r:id="rId347" display="https://help.chi.ac.uk/listening-voicemail-messages-and-managing-messages" xr:uid="{3FC0B753-C5A1-4384-95BF-AB5813503801}"/>
    <hyperlink ref="B254" r:id="rId348" display="https://help.chi.ac.uk/telephone-user-guides-and-insert-templates" xr:uid="{E4A6E21F-BEE8-459F-A1D7-43A83D787259}"/>
    <hyperlink ref="B190" r:id="rId349" display="https://help.chi.ac.uk/telephones" xr:uid="{4BE45E68-63BC-4E2E-90A2-53550E8CB318}"/>
    <hyperlink ref="B45" r:id="rId350" display="https://help.chi.ac.uk/sharing-email-folders-outlook" xr:uid="{1261EF7C-AC50-4F40-9EAD-AC73E90B3172}"/>
    <hyperlink ref="B30" r:id="rId351" display="https://help.chi.ac.uk/sharing-your-calendar" xr:uid="{58EE2B0A-887B-476E-98C8-A04EDBB57B1C}"/>
    <hyperlink ref="B23" r:id="rId352" display="https://help.chi.ac.uk/texthelp-read-write" xr:uid="{571B0EF9-C9BD-44DD-A728-2DC6739BE0A4}"/>
    <hyperlink ref="B32" r:id="rId353" display="https://help.chi.ac.uk/sharing-your-calendar-outlook" xr:uid="{64E196A8-0451-47F2-8AB0-61A89D256A35}"/>
    <hyperlink ref="B261" r:id="rId354" display="https://help.chi.ac.uk/using-your-laptop-open-access-areas-security" xr:uid="{0B140E50-A37A-4D34-AA40-916FDDBFF495}"/>
    <hyperlink ref="B12" r:id="rId355" display="https://help.chi.ac.uk/assistive-technology-training-and-support" xr:uid="{BFBAAB3E-5086-4902-A608-9F28CBA5B697}"/>
    <hyperlink ref="B256" r:id="rId356" display="https://help.chi.ac.uk/university-sip-telephones-overview-and-how-including-logging" xr:uid="{11E6E979-6F7F-4BBB-9675-6075003B735E}"/>
    <hyperlink ref="B245" r:id="rId357" display="https://help.chi.ac.uk/setting-your-voicemail-and-message-notification" xr:uid="{3F4466AD-9B76-459E-A778-C556BC6B0399}"/>
    <hyperlink ref="B31" r:id="rId358" display="https://help.chi.ac.uk/sharing-your-calendar-office-365" xr:uid="{09067CD1-6939-46EF-881D-FD0948E847A0}"/>
    <hyperlink ref="B184" r:id="rId359" display="https://help.chi.ac.uk/customising-your-voicemail" xr:uid="{6101DBCB-093D-4423-ABC0-F0A913AA2006}"/>
    <hyperlink ref="B207" r:id="rId360" display="https://help.chi.ac.uk/how-reset-your-password" xr:uid="{9D300AF9-CB8D-407D-8C21-C4AC634CA158}"/>
    <hyperlink ref="B191" r:id="rId361" display="https://help.chi.ac.uk/classroom-technical-support" xr:uid="{CC879C7C-9A6D-44FD-B016-B695B5A31F9F}"/>
    <hyperlink ref="B95" r:id="rId362" display="https://help.chi.ac.uk/restoring-deleted-file-or-folder" xr:uid="{0F95AF2F-EB57-4497-A0C2-02315677DED2}"/>
    <hyperlink ref="B205" r:id="rId363" display="https://help.chi.ac.uk/hear-higher-education-achievement-report" xr:uid="{1297E0BD-3BAF-4DEC-B4E2-BFCC5347627A}"/>
    <hyperlink ref="B171" r:id="rId364" display="https://help.chi.ac.uk/are-you-eligible-receive-hear" xr:uid="{41B570C4-2CD0-4364-8FF9-4D77BE4D263E}"/>
    <hyperlink ref="B208" r:id="rId365" display="https://help.chi.ac.uk/how-unlock-your-account" xr:uid="{352CB023-BF41-4ABD-98F3-893A1EBE4856}"/>
    <hyperlink ref="B48" r:id="rId366" display="https://help.chi.ac.uk/using-scheduling-assistant-plan-meeting-outlook" xr:uid="{CD3233F1-DE3A-4188-A9F8-1DA87509936A}"/>
    <hyperlink ref="B450" r:id="rId367" display="https://help.chi.ac.uk/appointments" xr:uid="{5C514D4A-291E-44A9-BB4C-0B9A0FEDF2D6}"/>
    <hyperlink ref="B264" r:id="rId368" display="https://help.chi.ac.uk/wi-fi-older-devices-global-sign-certificate-installation" xr:uid="{253AD186-7B7B-4BE0-AC36-E3F2AD039918}"/>
    <hyperlink ref="B109" r:id="rId369" display="https://help.chi.ac.uk/emergencies-including-first-aid" xr:uid="{82DA717F-15E8-4812-AB95-E040543C8630}"/>
    <hyperlink ref="B233" r:id="rId370" display="https://help.chi.ac.uk/partners-how-reset-your-password" xr:uid="{7CFDBF63-95DB-435E-873D-3010750DE200}"/>
    <hyperlink ref="B455" r:id="rId371" display="https://help.chi.ac.uk/how-find-us" xr:uid="{D6DBD485-1A27-4B20-8829-B3F372EDAA87}"/>
    <hyperlink ref="B234" r:id="rId372" display="https://help.chi.ac.uk/partners-how-unlock-your-account" xr:uid="{00DBAB12-4B81-4C1E-AEA1-DE17664514C7}"/>
    <hyperlink ref="B175" r:id="rId373" display="https://help.chi.ac.uk/borrowing-collecting-and-returning-equipment-equipment-loans" xr:uid="{42D63FE8-F689-4F95-B2EF-2137199622C3}"/>
    <hyperlink ref="B177" r:id="rId374" display="https://help.chi.ac.uk/changing-your-name-it-accounts-other-resources-students" xr:uid="{B3602D0B-9A53-4807-9655-E5F3960ED76C}"/>
    <hyperlink ref="B200" r:id="rId375" display="https://help.chi.ac.uk/faqs-about-equipment-loans-service" xr:uid="{5244C1ED-7E50-4F75-ADEE-A46401562971}"/>
    <hyperlink ref="B263" r:id="rId376" display="https://help.chi.ac.uk/wi-fi-guests" xr:uid="{374BAFCA-14A9-400F-85E3-02263B0B59E8}"/>
    <hyperlink ref="B231" r:id="rId377" display="https://help.chi.ac.uk/online-surveys-students" xr:uid="{799B4967-971B-4861-BF51-56FC1BF49D11}"/>
    <hyperlink ref="B157" r:id="rId378" display="https://help.chi.ac.uk/booking-specific-open-access-computer" xr:uid="{185613D1-C005-40BF-939E-BDEDF780386C}"/>
    <hyperlink ref="B174" r:id="rId379" display="https://help.chi.ac.uk/booking-randomly-allocated-open-access-computer-quick-booking" xr:uid="{69CCE336-CCF5-4F94-872B-3B4333CF994E}"/>
    <hyperlink ref="B220" r:id="rId380" display="https://help.chi.ac.uk/managing-your-open-access-computer-bookings" xr:uid="{4E3A8511-E8AA-4B29-B515-5AF3A94B1645}"/>
    <hyperlink ref="B178" r:id="rId381" display="https://help.chi.ac.uk/changing-your-name-it-accounts-staff" xr:uid="{6A2ADAA7-29C0-4AEA-99DF-481052E96E31}"/>
    <hyperlink ref="B34" r:id="rId382" display="https://help.chi.ac.uk/emailing-centralised-staff-groups" xr:uid="{2CD4269B-C52D-45A6-8A38-0A9B091CF96F}"/>
    <hyperlink ref="B43" r:id="rId383" display="https://help.chi.ac.uk/setting-automatic-reply-your-email" xr:uid="{6149E85A-458A-482E-B31B-8E99E7032C8E}"/>
    <hyperlink ref="B304" r:id="rId384" display="https://help.chi.ac.uk/skills-and-training" xr:uid="{64DAF3F1-1396-47E5-B857-589EBE71AC58}"/>
    <hyperlink ref="B11" r:id="rId385" display="https://help.chi.ac.uk/apple-accessibility-options" xr:uid="{67A170C9-081C-4CFB-A1A6-B1FF82974459}"/>
    <hyperlink ref="B19" r:id="rId386" display="https://help.chi.ac.uk/inspiration-mind-mapping" xr:uid="{AA426F7F-CEB0-4862-A671-E42691DC70F0}"/>
    <hyperlink ref="B449" r:id="rId387" display="https://help.chi.ac.uk/reporting-printer-problem" xr:uid="{E53D79B9-6388-4201-91A5-608B230D2AF7}"/>
    <hyperlink ref="B13" r:id="rId388" display="https://help.chi.ac.uk/built-accessibility-options-windows-ease-access-centre" xr:uid="{1BB61D1E-E7B1-4609-B154-1C73FB67F524}"/>
    <hyperlink ref="B576" r:id="rId389" display="https://help.chi.ac.uk/change-background-colour-word" xr:uid="{7768B6B2-85ED-49C3-8BB1-659819C30369}"/>
    <hyperlink ref="B324" r:id="rId390" display="https://help.chi.ac.uk/pgcert-learning-teaching-he" xr:uid="{5B06C799-9B7F-4BA3-B3A6-8579B038D40E}"/>
    <hyperlink ref="B316" r:id="rId391" display="https://help.chi.ac.uk/assessment-and-feedback" xr:uid="{1433C3A3-38B1-4E12-9149-93469DE3CA67}"/>
    <hyperlink ref="B319" r:id="rId392" display="https://help.chi.ac.uk/hybrid-teaching" xr:uid="{295FFD4F-D51C-4EAE-909E-668866DCB3C1}"/>
    <hyperlink ref="B6" r:id="rId393" display="https://help.chi.ac.uk/module-de-registration" xr:uid="{79439726-C9B8-4701-88D7-B26035949BB3}"/>
    <hyperlink ref="B275" r:id="rId394" display="https://help.chi.ac.uk/bdc-tool-staff-login" xr:uid="{F5B86D48-CEC4-4DBC-AFCD-C459B3622AE3}"/>
    <hyperlink ref="B121" r:id="rId395" display="https://help.chi.ac.uk/sclockerloans" xr:uid="{36BD1142-74A6-4D10-9A2E-0133493427BE}"/>
    <hyperlink ref="B409" r:id="rId396" display="https://help.chi.ac.uk/social-media-policy" xr:uid="{A07730F5-DE59-479B-9E50-FEC690D004E1}"/>
    <hyperlink ref="B391" r:id="rId397" display="https://help.chi.ac.uk/equipment-loans-terms-and-conditions" xr:uid="{E24DD8E1-3BD9-4C17-90E1-B32BD7DA7035}"/>
    <hyperlink ref="B451" r:id="rId398" display="https://help.chi.ac.uk/contact-siz" xr:uid="{96785EC6-6F91-4C72-B86B-8AAC367118DE}"/>
    <hyperlink ref="B556" r:id="rId399" display="https://help.chi.ac.uk/teams" xr:uid="{2EC12271-ED2D-461E-9199-FCD7DF8DC66D}"/>
    <hyperlink ref="B312" r:id="rId400" display="https://help.chi.ac.uk/using-onenote-class-notebook-student-eportfolio" xr:uid="{3232368C-A3E8-467C-B68E-5DB14B86E03B}"/>
    <hyperlink ref="B265" r:id="rId401" display="https://help.chi.ac.uk/get-ready-university-academic-skills" xr:uid="{A903D8E3-6FFA-468F-9527-F54C185AC248}"/>
    <hyperlink ref="B266" r:id="rId402" display="https://help.chi.ac.uk/get-ready-university-it-skills" xr:uid="{901241AD-7AA4-4FB2-9B01-72A4EE820A9C}"/>
    <hyperlink ref="B438" r:id="rId403" display="https://help.chi.ac.uk/slide-master" xr:uid="{8DAD77EC-1B0C-4A52-B76E-FECE72550F9A}"/>
    <hyperlink ref="B441" r:id="rId404" display="https://help.chi.ac.uk/zoom-slides" xr:uid="{8EC36B96-259C-421E-A52D-4B19947AD914}"/>
    <hyperlink ref="B435" r:id="rId405" display="https://help.chi.ac.uk/recording" xr:uid="{5449C22B-8DB0-4CDA-A3C0-638303ACD801}"/>
    <hyperlink ref="B359" r:id="rId406" display="https://help.chi.ac.uk/forums-moodle" xr:uid="{68C5BCCA-74A4-4123-A791-4CE2DD3E8475}"/>
    <hyperlink ref="B167" r:id="rId407" display="https://help.chi.ac.uk/alumni" xr:uid="{30818F0C-CC84-479F-B6BE-EE7BA391D17C}"/>
    <hyperlink ref="B420" r:id="rId408" display="https://help.chi.ac.uk/powerpoint-how-add-shapes-and-customise-them" xr:uid="{9B5913A4-EE74-4D48-8A73-19231820DC1D}"/>
    <hyperlink ref="B300" r:id="rId409" display="https://help.chi.ac.uk/reduce-microsoft-office-documents-file-size" xr:uid="{DD4707A2-FDB7-47D1-B1CD-1221999A3674}"/>
    <hyperlink ref="B419" r:id="rId410" display="https://help.chi.ac.uk/powerpoint-how-add-notes-your-presentation-presenter-view" xr:uid="{E7380E07-9D09-4457-B9DC-4ACAC2DE8394}"/>
    <hyperlink ref="B422" r:id="rId411" display="https://help.chi.ac.uk/powerpoint-how-remove-background-image" xr:uid="{F3F67DA1-3C83-4B7D-96D6-218C35F3F6F0}"/>
    <hyperlink ref="B421" r:id="rId412" display="https://help.chi.ac.uk/powerpoint-how-embed-youtube-video" xr:uid="{35F16A3A-0541-42CB-99CC-BD088C24F4FB}"/>
    <hyperlink ref="B417" r:id="rId413" display="https://help.chi.ac.uk/powerpoint-animation-pane" xr:uid="{3757C842-D3B8-4EF1-8550-28413EC80E25}"/>
    <hyperlink ref="B414" r:id="rId414" display="https://help.chi.ac.uk/how-create-smartart" xr:uid="{0B2DB9D3-3B55-4F06-89C5-AFB7796115A9}"/>
    <hyperlink ref="B578" r:id="rId415" display="https://help.chi.ac.uk/how-create-text-box" xr:uid="{B807BD03-50E8-4B15-A7FE-DB390B88A92A}"/>
    <hyperlink ref="B423" r:id="rId416" display="https://help.chi.ac.uk/powerpoint-how-use-slide-master-template-slides" xr:uid="{3456831C-6CB4-4E8A-9D04-EBFD2224D626}"/>
    <hyperlink ref="B416" r:id="rId417" display="https://help.chi.ac.uk/powerpoint-add-audio" xr:uid="{7A431043-0986-436A-B609-C89E47E9CD4E}"/>
    <hyperlink ref="B424" r:id="rId418" display="https://help.chi.ac.uk/powerpoint-inserting-images" xr:uid="{01B8AD73-B0AD-45FB-AB89-D8CB0EDE03D3}"/>
    <hyperlink ref="B418" r:id="rId419" display="https://help.chi.ac.uk/powerpoint-how-add-image" xr:uid="{6684446E-E6F6-4FBB-B8B8-CC5DA1F2055E}"/>
    <hyperlink ref="B426" r:id="rId420" display="https://help.chi.ac.uk/powerpoint-tutorials-full-listing" xr:uid="{00176CAF-C7E5-45A0-B60C-E501652DC234}"/>
    <hyperlink ref="B425" r:id="rId421" display="https://help.chi.ac.uk/powerpoint-zoom-slides-prezzi" xr:uid="{33DB6336-016B-4EFB-81FD-39D7A23C919F}"/>
    <hyperlink ref="B415" r:id="rId422" display="https://help.chi.ac.uk/powerpoint-add-animations-your-objects" xr:uid="{6BFDE4B6-D6D2-4451-9ED9-27ED11742D77}"/>
    <hyperlink ref="B308" r:id="rId423" display="https://help.chi.ac.uk/turnitin-students" xr:uid="{4554D17C-FE82-4222-9309-4EE52D24B4D8}"/>
    <hyperlink ref="B225" r:id="rId424" display="https://help.chi.ac.uk/mfa-using-personal-email-address" xr:uid="{DB5D005C-F2B4-4AB3-9137-347F67C85EB1}"/>
    <hyperlink ref="B440" r:id="rId425" display="https://help.chi.ac.uk/text-box" xr:uid="{66F8360F-7677-42AF-80F0-93CB1C7D6A05}"/>
    <hyperlink ref="B429" r:id="rId426" display="https://help.chi.ac.uk/audio" xr:uid="{98D7616C-2F18-419F-92F0-3465BEFA1FC4}"/>
    <hyperlink ref="B428" r:id="rId427" display="https://help.chi.ac.uk/animation-pane-0" xr:uid="{C25ACF9A-2AF9-49FF-ADC1-301D794121B2}"/>
    <hyperlink ref="B9" r:id="rId428" display="https://help.chi.ac.uk/accessibility" xr:uid="{022BA810-FEA2-4FD8-8191-3C557515D643}"/>
    <hyperlink ref="B427" r:id="rId429" display="https://help.chi.ac.uk/presenter-view-notesslide-preview" xr:uid="{4F0B8AB5-CB5C-46A6-ACED-8A339E695D3D}"/>
    <hyperlink ref="B431" r:id="rId430" display="https://help.chi.ac.uk/grouping" xr:uid="{0A7ACDB1-5434-46B4-806B-1828092AED27}"/>
    <hyperlink ref="B241" r:id="rId431" display="https://help.chi.ac.uk/resource-booker" xr:uid="{360B3919-E2F5-440C-8841-228DB133F886}"/>
    <hyperlink ref="B253" r:id="rId432" display="https://help.chi.ac.uk/teaching-timetables" xr:uid="{5DF79615-FAD2-4EE5-A28E-DF04AE767422}"/>
    <hyperlink ref="B295" r:id="rId433" display="https://help.chi.ac.uk/microsoft-do" xr:uid="{3487CBCE-DA93-463C-82AF-4EE679D230C5}"/>
    <hyperlink ref="B222" r:id="rId434" display="https://help.chi.ac.uk/mfa-authenticator-app" xr:uid="{C6353ED2-20E9-473C-97B5-D81941D859A6}"/>
    <hyperlink ref="B542" r:id="rId435" display="https://help.chi.ac.uk/live-captions-teams" xr:uid="{A7A9DC16-FD1F-4932-BF8F-69A2E570C03E}"/>
    <hyperlink ref="B303" r:id="rId436" display="https://help.chi.ac.uk/setting-link-formative-assignments-or-document-collation" xr:uid="{B47C9D7A-194A-4FDA-B5B5-270255F04CAD}"/>
    <hyperlink ref="B357" r:id="rId437" display="https://help.chi.ac.uk/creating-button-moodle" xr:uid="{66773E8C-5689-49AA-8D10-B6157B248277}"/>
    <hyperlink ref="B367" r:id="rId438" display="https://help.chi.ac.uk/paste-plain-text-moodle" xr:uid="{B06E4422-55FA-4D95-BAC9-46860296E7CE}"/>
    <hyperlink ref="B554" r:id="rId439" display="https://help.chi.ac.uk/teams-meeting-options" xr:uid="{6B01B104-AC03-4FDB-A0B8-622640FEF674}"/>
    <hyperlink ref="B214" r:id="rId440" display="https://help.chi.ac.uk/jisc-online-surveys" xr:uid="{5935DBCB-D3DA-41E0-B462-5A323D244D7C}"/>
    <hyperlink ref="B172" r:id="rId441" display="https://help.chi.ac.uk/boc-creative-suites" xr:uid="{AB2F83FC-665F-48EF-B479-51739BBF4284}"/>
    <hyperlink ref="B309" r:id="rId442" display="https://help.chi.ac.uk/university-social-media-channels" xr:uid="{16DD944C-27C1-4B4E-91AB-B7B095A8731D}"/>
    <hyperlink ref="B211" r:id="rId443" display="https://help.chi.ac.uk/installing-adobe-creative-cloud-applications-university-computer" xr:uid="{FDE4BB51-5325-42FD-A7C4-950813DC059E}"/>
    <hyperlink ref="B294" r:id="rId444" display="https://help.chi.ac.uk/microsoft-forms" xr:uid="{1314985F-C379-4D6C-AC53-E46211DBD6E5}"/>
    <hyperlink ref="B247" r:id="rId445" display="https://help.chi.ac.uk/staff-log-your-student-account-your-staff-profile-or-vice-versa" xr:uid="{976F0F75-CC4B-4B21-A170-148A34488F54}"/>
    <hyperlink ref="B350" r:id="rId446" display="https://help.chi.ac.uk/sending-university-wide-emails-moodle" xr:uid="{D9694384-A943-4EBF-A80B-D6655C310BA8}"/>
    <hyperlink ref="B258" r:id="rId447" display="https://help.chi.ac.uk/uploading-solidworks-file-marking" xr:uid="{ACF4AF8A-0F29-4900-90BF-EF3C5BE7E119}"/>
    <hyperlink ref="B289" r:id="rId448" display="https://help.chi.ac.uk/importing-s1-and-s2-content-ay-module-page" xr:uid="{901F4C91-EE6B-4D39-B36D-FBEDC2A1E4D7}"/>
    <hyperlink ref="B279" r:id="rId449" display="https://help.chi.ac.uk/estream-video-platform" xr:uid="{88709FE8-C34E-4DAA-BB28-ECC819A46733}"/>
    <hyperlink ref="B326" r:id="rId450" display="https://help.chi.ac.uk/art-and-early-years-bishop-otter-college-and-bognor-teacher-training-college" xr:uid="{98843485-1C4C-4B3A-97FB-E6AAFEE8324C}"/>
    <hyperlink ref="B210" r:id="rId451" display="https://help.chi.ac.uk/hr-self-service-updating-your-personal-email-address" xr:uid="{B83E205A-56DF-4B53-A916-A2FB8AB64739}"/>
    <hyperlink ref="B156" r:id="rId452" display="https://help.chi.ac.uk/roombrc" xr:uid="{31490F3D-9EC0-4A5B-BFA0-13C9DCC6415B}"/>
    <hyperlink ref="B395" r:id="rId453" display="https://help.chi.ac.uk/it-code-of-conduct" xr:uid="{E6C18615-BCF0-4306-BD5A-832F1EC0701E}"/>
    <hyperlink ref="B113" r:id="rId454" display="https://help.chi.ac.uk/mitigating-circumstances" xr:uid="{623B62CE-D887-4779-8496-F1169C0C6559}"/>
    <hyperlink ref="B20" r:id="rId455" display="https://help.chi.ac.uk/microsoft-immersive-reader-accessibility-tool" xr:uid="{7E221A58-0395-4068-BAC8-9AB5BBEF3A8D}"/>
    <hyperlink ref="B537" r:id="rId456" display="https://help.chi.ac.uk/check-audio-and-video-teams" xr:uid="{DFF1EC15-084B-4113-873A-6455C628FA85}"/>
    <hyperlink ref="B553" r:id="rId457" display="https://help.chi.ac.uk/team-spaces-collaboration" xr:uid="{13EA6874-E344-47A4-A1C0-E57BBB7DCC3F}"/>
    <hyperlink ref="B538" r:id="rId458" display="https://help.chi.ac.uk/delete-team" xr:uid="{1B8AA22D-30B5-4FDE-BA46-4ED49E78B6EC}"/>
    <hyperlink ref="B535" r:id="rId459" display="https://help.chi.ac.uk/breakout-rooms-teams" xr:uid="{F7DDE7A6-DA49-42A4-AB45-3EC66F265525}"/>
    <hyperlink ref="B548" r:id="rId460" display="https://help.chi.ac.uk/raise-hand-functionality-teams" xr:uid="{66FB8E95-C277-4A54-B2F1-382A425DDF0D}"/>
    <hyperlink ref="B552" r:id="rId461" display="https://help.chi.ac.uk/share-your-screen-teams" xr:uid="{FE24CEB5-FE8B-47BC-953C-48770E75DBB3}"/>
    <hyperlink ref="B539" r:id="rId462" display="https://help.chi.ac.uk/guest-attendees-teams" xr:uid="{384E7DA6-E53F-42D1-90E1-B2FAFDFCC55E}"/>
    <hyperlink ref="B543" r:id="rId463" display="https://help.chi.ac.uk/manage-participants-teams" xr:uid="{B558903E-ADD5-4D71-903E-5751796416C4}"/>
    <hyperlink ref="B555" r:id="rId464" display="https://help.chi.ac.uk/teams-messages-calls-or-video-calls" xr:uid="{40900302-B4DD-4B70-A234-AE6AC351340C}"/>
    <hyperlink ref="B541" r:id="rId465" display="https://help.chi.ac.uk/join-teams-meeting" xr:uid="{2A5F733E-AA5D-4031-99EC-BEAAFD94AF00}"/>
    <hyperlink ref="B540" r:id="rId466" display="https://help.chi.ac.uk/join-lecture-teams" xr:uid="{7737EAEA-7FEF-4B03-A1B1-A56A3C9D91A2}"/>
    <hyperlink ref="B544" r:id="rId467" display="https://help.chi.ac.uk/managing-teams-meeting-or-lecture" xr:uid="{081C513A-5037-4ADD-A9F0-9109032B345F}"/>
    <hyperlink ref="B557" r:id="rId468" display="https://help.chi.ac.uk/teams-polls" xr:uid="{89CB4121-EA73-4B41-8E3F-F973ABBF052A}"/>
    <hyperlink ref="B116" r:id="rId469" display="https://help.chi.ac.uk/practice-assessment-documents" xr:uid="{6A805AA0-D153-4551-B50F-6567FC46D462}"/>
    <hyperlink ref="B118" r:id="rId470" display="https://help.chi.ac.uk/snah-polices-and-operational-guidlines" xr:uid="{14A93FCF-3D56-4C46-8CDA-0781F385D08F}"/>
    <hyperlink ref="B115" r:id="rId471" display="https://help.chi.ac.uk/nmc-documents" xr:uid="{51104DD1-0569-47CC-9537-A32E40C7DA06}"/>
    <hyperlink ref="B151" r:id="rId472" display="https://help.chi.ac.uk/Nursing-MyPad" xr:uid="{A82258C2-135C-4504-A97C-B03D4DDB2D01}"/>
    <hyperlink ref="B127" r:id="rId473" display="https://help.chi.ac.uk/welcome-university-chichester-physiotherapy" xr:uid="{B6171392-0108-4C69-8182-AC10EA3E30F8}"/>
    <hyperlink ref="B106" r:id="rId474" display="https://help.chi.ac.uk/common-placement-assessment-forms" xr:uid="{78B0E5C9-019C-40DA-B6F3-2502161511EE}"/>
    <hyperlink ref="B99" r:id="rId475" display="https://help.chi.ac.uk/syncing-sharepoint-storage-area-your-computer" xr:uid="{EA08CAC2-356B-4042-B2F7-90584EFFDAB6}"/>
    <hyperlink ref="B94" r:id="rId476" display="https://help.chi.ac.uk/wrap-text-merge-and-centre" xr:uid="{D196BF66-EACD-414D-8F40-61C48CCEB933}"/>
    <hyperlink ref="B70" r:id="rId477" display="https://help.chi.ac.uk/excel-tutorials-full-listing" xr:uid="{02B15E9E-1906-4276-9EA5-233AA4CAC29C}"/>
    <hyperlink ref="B82" r:id="rId478" display="https://help.chi.ac.uk/mathematical-operatives" xr:uid="{9E5A3947-994B-46F7-80C9-877D74EDFBDD}"/>
    <hyperlink ref="B91" r:id="rId479" display="https://help.chi.ac.uk/tables" xr:uid="{DF737035-92F6-4FB6-8C78-F45638990D64}"/>
    <hyperlink ref="B80" r:id="rId480" display="https://help.chi.ac.uk/freeze-panes" xr:uid="{32C7C8EC-5452-4A34-99D7-F044E91852DB}"/>
    <hyperlink ref="B88" r:id="rId481" display="https://help.chi.ac.uk/resizing-columns-and-rows" xr:uid="{A1C016B3-9252-4A4C-8541-2A8C55550DD3}"/>
    <hyperlink ref="B89" r:id="rId482" display="https://help.chi.ac.uk/sort-function" xr:uid="{B9AFFBEB-6324-4C98-A0B0-E7D425E4E47C}"/>
    <hyperlink ref="B78" r:id="rId483" display="https://help.chi.ac.uk/filter-function" xr:uid="{30628A90-CD6D-476D-BD99-E2B59D45B94D}"/>
    <hyperlink ref="B49" r:id="rId484" display="https://help.chi.ac.uk/excel-sort-function" xr:uid="{33F44DC5-F318-4679-B774-0AFB4492C925}"/>
    <hyperlink ref="B61" r:id="rId485" display="https://help.chi.ac.uk/excel-number-formatting" xr:uid="{B731E72F-2170-4B88-835B-7001F6821A43}"/>
    <hyperlink ref="B57" r:id="rId486" display="https://help.chi.ac.uk/excel-find-and-replace" xr:uid="{D9193F94-DEC7-4BE0-AA22-0010E377AC35}"/>
    <hyperlink ref="B58" r:id="rId487" display="https://help.chi.ac.uk/excel-flash-fill-and-fill-handle" xr:uid="{63719281-AD54-4C52-99D6-ECAF7CD588BE}"/>
    <hyperlink ref="B54" r:id="rId488" display="https://help.chi.ac.uk/excel-conditional-formatting" xr:uid="{2EB6CA80-C1E0-4C9C-B645-475620F9417D}"/>
    <hyperlink ref="B92" r:id="rId489" display="https://help.chi.ac.uk/text-columns" xr:uid="{8E9262BC-8B26-4A53-A8EB-BA97CCA7D934}"/>
    <hyperlink ref="B85" r:id="rId490" display="https://help.chi.ac.uk/pivot-tables" xr:uid="{D84B3DC4-56E1-40E8-8960-98B650982CD4}"/>
    <hyperlink ref="B75" r:id="rId491" display="https://help.chi.ac.uk/drop-down-lists" xr:uid="{5434828E-A37C-44E3-B1A9-0BF674BC543E}"/>
    <hyperlink ref="B87" r:id="rId492" display="https://help.chi.ac.uk/removing-duplicate-values" xr:uid="{4008E4A6-6669-49BD-9369-5B2A757A97D5}"/>
    <hyperlink ref="B93" r:id="rId493" display="https://help.chi.ac.uk/vlookup-hlookup" xr:uid="{9D86A355-C405-4BB3-9425-D450BB7FFDF0}"/>
    <hyperlink ref="B83" r:id="rId494" display="https://help.chi.ac.uk/modifying-charts" xr:uid="{0B2786F7-2498-4204-87D2-0DA25B976F38}"/>
    <hyperlink ref="B73" r:id="rId495" display="https://help.chi.ac.uk/chartsgraphs" xr:uid="{3116C179-F4DF-424C-9331-F8A2B292FE37}"/>
    <hyperlink ref="B90" r:id="rId496" display="https://help.chi.ac.uk/sparklines" xr:uid="{050AB4E1-C3EE-4788-8BE1-E101C5F68CA6}"/>
    <hyperlink ref="B74" r:id="rId497" display="https://help.chi.ac.uk/conditional-formatting" xr:uid="{199132EC-034D-453F-8F48-70A150049288}"/>
    <hyperlink ref="B79" r:id="rId498" display="https://help.chi.ac.uk/find-and-replace" xr:uid="{62E59352-723E-4ED1-86E9-A5CB93316C91}"/>
    <hyperlink ref="B86" r:id="rId499" display="https://help.chi.ac.uk/quick-selection-techniques" xr:uid="{91B9A0AA-B254-4D16-96C6-E20B3B39129D}"/>
    <hyperlink ref="B50" r:id="rId500" display="https://help.chi.ac.uk/excel-unique-function" xr:uid="{8A65AE08-9B2D-41D6-A5C0-298628686D4B}"/>
    <hyperlink ref="B592" r:id="rId501" display="https://help.chi.ac.uk/word-show-hidden-formatting-pilcrow" xr:uid="{6AD7D588-74F1-4EA3-99B4-2B8D2611CD88}"/>
    <hyperlink ref="B169" r:id="rId502" display="https://help.chi.ac.uk/alumni-information-those-graduating-2018-or-2019" xr:uid="{6628EF8D-04A1-461D-8771-40C0BBD5A3A6}"/>
    <hyperlink ref="B168" r:id="rId503" display="https://help.chi.ac.uk/alumni2017" xr:uid="{2B3C9AC5-005B-43B5-87FA-494308054D4A}"/>
    <hyperlink ref="B159" r:id="rId504" display="https://help.chi.ac.uk/accessing-business-school-web-server" xr:uid="{A1168117-13C0-44A2-8B7C-F07172D35B2C}"/>
    <hyperlink ref="B293" r:id="rId505" display="https://help.chi.ac.uk/managing-your-digital-footprint" xr:uid="{AF2C8BA0-84AD-4E06-9DEA-2CDD80511EF8}"/>
    <hyperlink ref="B185" r:id="rId506" display="https://help.chi.ac.uk/data-breaches" xr:uid="{90F3C8F3-074E-45B2-9CA3-C831547B7787}"/>
    <hyperlink ref="B228" r:id="rId507" display="https://help.chi.ac.uk/mimecast" xr:uid="{4187AABF-C486-4232-B5BF-30D673F6792D}"/>
    <hyperlink ref="B213" r:id="rId508" display="https://help.chi.ac.uk/installing-hp-remote-software-windows" xr:uid="{389EDC76-5622-4169-AB2F-561A4B60558F}"/>
    <hyperlink ref="B369" r:id="rId509" display="https://help.chi.ac.uk/rollover-course-resource-lists-chireadinglists" xr:uid="{E6FFD90E-C880-4AE9-BA82-084FA4E3BDD6}"/>
    <hyperlink ref="B14" r:id="rId510" display="https://help.chi.ac.uk/creating-accessible-images-using-alt-text" xr:uid="{65C97257-C0E7-4171-9DE0-1D7794DB6C50}"/>
    <hyperlink ref="B290" r:id="rId511" display="https://help.chi.ac.uk/it-health-and-safety" xr:uid="{8E98D69C-4060-4B5D-8258-9F00D840E937}"/>
    <hyperlink ref="B298" r:id="rId512" display="https://help.chi.ac.uk/online-marking-tips-sharing-good-practice" xr:uid="{4B9267EA-CC34-4A3B-84C8-E87AF1583A25}"/>
    <hyperlink ref="B547" r:id="rId513" display="https://help.chi.ac.uk/notify-graders-about-late-submissions" xr:uid="{6F143554-FBDC-442F-836D-32F63CB05CF7}"/>
    <hyperlink ref="B286" r:id="rId514" display="https://help.chi.ac.uk/how-lock-student-submissions" xr:uid="{BB4B003E-5E48-49BC-9743-EE5E32503368}"/>
    <hyperlink ref="B28" r:id="rId515" display="https://help.chi.ac.uk/working-someone-anxiety" xr:uid="{CF7D163B-D3B6-4A3B-9444-03A8EAE6A848}"/>
    <hyperlink ref="B26" r:id="rId516" display="https://help.chi.ac.uk/working-someone-physical-or-motor-disability" xr:uid="{34FA1F25-9E1C-40D8-B1F8-D1F52671EA5F}"/>
    <hyperlink ref="B29" r:id="rId517" display="https://help.chi.ac.uk/working-someone-dyslexia" xr:uid="{743B7FA4-59D0-4EAE-B65A-4D69FA3DB12F}"/>
    <hyperlink ref="B24" r:id="rId518" display="https://help.chi.ac.uk/working-someone-autistic-spectrum" xr:uid="{BC166D22-862E-4643-BB32-7699D0BDA3ED}"/>
    <hyperlink ref="B27" r:id="rId519" display="https://help.chi.ac.uk/working-someone-visual-impairment" xr:uid="{A6693ABF-5F5F-4F14-A573-917ACB37A7E0}"/>
    <hyperlink ref="B361" r:id="rId520" display="https://help.chi.ac.uk/h5p-content-moodle-advanced-users" xr:uid="{4F4A94B4-184C-4241-BE37-E532A0654397}"/>
    <hyperlink ref="B35" r:id="rId521" display="https://help.chi.ac.uk/error-outlook-desktop-cannot-expand-folder" xr:uid="{167B473B-9312-42D4-AC45-B77BCBFA5805}"/>
    <hyperlink ref="B219" r:id="rId522" display="https://help.chi.ac.uk/managed-software-centre" xr:uid="{8949A930-9418-4808-A4B0-E4282B7F8B01}"/>
    <hyperlink ref="B111" r:id="rId523" display="https://help.chi.ac.uk/fire-incident-report-form" xr:uid="{E82F9992-5E87-4081-A4AF-4B7CB1B5A4B5}"/>
    <hyperlink ref="B56" r:id="rId524" display="https://help.chi.ac.uk/excel-drop-down-lists" xr:uid="{B2C96885-3FC4-41D8-91FB-66D3B8C40292}"/>
    <hyperlink ref="B67" r:id="rId525" display="https://help.chi.ac.uk/excel-text-columns" xr:uid="{2BB15F3E-88B0-4AEF-9DA7-403A5781266C}"/>
    <hyperlink ref="B64" r:id="rId526" display="https://help.chi.ac.uk/excel-removing-duplicate-values" xr:uid="{3E8AA20B-E85A-445A-BB05-B5B16C86E94C}"/>
    <hyperlink ref="B164" r:id="rId527" display="https://help.chi.ac.uk/add-calendar" xr:uid="{F7544AF9-838D-4B59-92C4-9D5E110A0189}"/>
    <hyperlink ref="B595" r:id="rId528" display="https://help.chi.ac.uk/word-track-changes" xr:uid="{5F34B001-9FD5-4D02-B355-EBE9227973F3}"/>
    <hyperlink ref="B68" r:id="rId529" display="https://help.chi.ac.uk/excel-vlookup-hlookup" xr:uid="{BA070B49-E59C-494E-B3E2-18B0BC176553}"/>
    <hyperlink ref="B585" r:id="rId530" display="https://help.chi.ac.uk/word-create-hanging-indents-your-paragraphs" xr:uid="{D13C3C25-09F3-4031-8DC7-E8D8386A5126}"/>
    <hyperlink ref="B587" r:id="rId531" display="https://help.chi.ac.uk/word-format-painter" xr:uid="{34EB4EF8-7B95-4876-8B8A-164418FA0B01}"/>
    <hyperlink ref="B10" r:id="rId532" display="https://help.chi.ac.uk/adding-element-chartgraph" xr:uid="{2D72B889-C956-47DF-B26F-B5C3D4EC762E}"/>
    <hyperlink ref="B62" r:id="rId533" display="https://help.chi.ac.uk/excel-pivot-tables" xr:uid="{CBB6260B-60D3-4016-BCEE-2EE30BCAD08B}"/>
    <hyperlink ref="B53" r:id="rId534" display="https://help.chi.ac.uk/excel-charts-and-graphs" xr:uid="{325D14FE-F44D-4D08-BC5A-64A5C4BDBBDE}"/>
    <hyperlink ref="B66" r:id="rId535" display="https://help.chi.ac.uk/excel-sparklines" xr:uid="{C01C610E-FD52-4C6E-ABB3-1728FFCC9F43}"/>
    <hyperlink ref="B69" r:id="rId536" display="https://help.chi.ac.uk/excel-wrap-text-merge-and-centre" xr:uid="{1F7685B0-52FA-4F11-8D60-A0629349735F}"/>
    <hyperlink ref="B52" r:id="rId537" display="https://help.chi.ac.uk/excel-relative-cell-references-and-absolute-cell-references" xr:uid="{B6FDE7AB-C4D9-41D8-8B74-FD2618D16C04}"/>
    <hyperlink ref="B51" r:id="rId538" display="https://help.chi.ac.uk/excel-basic-functions-or-formulae-sum-average-count" xr:uid="{E7526AD5-20FD-432F-9F9A-03CBCA402462}"/>
    <hyperlink ref="B60" r:id="rId539" display="https://help.chi.ac.uk/excel-mathematical-operatives-and-order-or-operations" xr:uid="{70336F9E-A0B6-4452-BDDB-EF97EA6D3D93}"/>
    <hyperlink ref="B55" r:id="rId540" display="https://help.chi.ac.uk/excel-creating-table" xr:uid="{803AE12D-176F-42EE-8101-182F366E997C}"/>
    <hyperlink ref="B59" r:id="rId541" display="https://help.chi.ac.uk/excel-freeze-panes" xr:uid="{0663D704-FD47-456B-966D-FA21086145EE}"/>
    <hyperlink ref="B65" r:id="rId542" display="https://help.chi.ac.uk/excel-resizing-columns-and-rows" xr:uid="{AA385154-CD60-42A2-A820-93918317A2BC}"/>
    <hyperlink ref="B63" r:id="rId543" display="https://help.chi.ac.uk/excel-quick-selection-techniques" xr:uid="{37FA75DC-D97D-4ADB-ADEA-362FB16C8AA9}"/>
    <hyperlink ref="B47" r:id="rId544" display="https://help.chi.ac.uk/turn-auto-complete-outlook" xr:uid="{C5FDB6B0-B8FD-4466-BBC2-B0541130AD0A}"/>
    <hyperlink ref="B18" r:id="rId545" display="https://help.chi.ac.uk/if-youre-working-someone-whos-visually-impaired" xr:uid="{CE589860-96DC-4A00-8F3D-A1B2BC9C1B8E}"/>
    <hyperlink ref="B17" r:id="rId546" display="https://help.chi.ac.uk/if-youre-working-someone-whos-hearing-impaired" xr:uid="{CA99ABD2-76F2-49B4-9935-DE086A2D5AAC}"/>
    <hyperlink ref="B299" r:id="rId547" display="https://help.chi.ac.uk/outlook-gdpr-compliance" xr:uid="{8E90ADC7-0EDA-4DEA-80F4-68C2897AF289}"/>
    <hyperlink ref="B114" r:id="rId548" display="https://help.chi.ac.uk/near-miss-reporting-oops-cards" xr:uid="{C0B472C9-D45F-47C1-B1A8-BEEE3CC284C9}"/>
    <hyperlink ref="B227" r:id="rId549" display="https://help.chi.ac.uk/microsoft-wireless-display-adapter" xr:uid="{3C7D5293-24A9-4C62-A05C-7AD9E77217A9}"/>
    <hyperlink ref="B38" r:id="rId550" display="https://help.chi.ac.uk/make-bcc-available-when-emailing" xr:uid="{0903CC0D-6395-4E10-9572-471833772C90}"/>
    <hyperlink ref="B102" r:id="rId551" display="https://help.chi.ac.uk/bustimes" xr:uid="{301269DE-2688-4B58-B640-8A327D3B775C}"/>
    <hyperlink ref="B278" r:id="rId552" display="https://help.chi.ac.uk/enabling-and-configuring-browser-based-spellcheckers" xr:uid="{9FBE463E-00FE-405C-8E0F-B9534060B788}"/>
    <hyperlink ref="B292" r:id="rId553" display="https://help.chi.ac.uk/maf-preferences" xr:uid="{D1F83259-E58C-4365-B7AD-B120FDCBCBAB}"/>
    <hyperlink ref="B37" r:id="rId554" display="https://help.chi.ac.uk/how-update-or-change-your-office-365-account-time-zone" xr:uid="{D1E0C4C7-3269-4B18-B893-948471FAAB88}"/>
    <hyperlink ref="B39" r:id="rId555" display="https://help.chi.ac.uk/managing-another-users-mailbox-generic-or-shared-mailbox-outlook" xr:uid="{9D7D80E6-7224-4312-8116-C6F7A04F1BCC}"/>
    <hyperlink ref="B110" r:id="rId556" display="https://help.chi.ac.uk/filming" xr:uid="{48FC97C8-3E88-4854-BEE3-ADF36EEB6F2D}"/>
    <hyperlink ref="B276" r:id="rId557" display="https://help.chi.ac.uk/dissertations-first-second-and-agreed-mark" xr:uid="{66E70283-F536-419D-8210-7BE238430EB3}"/>
    <hyperlink ref="B507" r:id="rId558" display="https://help.chi.ac.uk/setting-your-password" xr:uid="{6F4C6F4D-13E0-406A-87F6-46A0FCF81077}"/>
    <hyperlink ref="B493" r:id="rId559" display="https://help.chi.ac.uk/email-calendar-microsoft-365" xr:uid="{C9D88B31-5FB3-4CB3-B7AB-C94A1C6CFBEE}"/>
    <hyperlink ref="B453" r:id="rId560" display="https://help.chi.ac.uk/diabetes-rap" xr:uid="{0F170052-3063-47C3-B943-1DA2DFF71CB9}"/>
    <hyperlink ref="B515" r:id="rId561" display="https://help.chi.ac.uk/academic-advisor-student-support-information" xr:uid="{0B1D4973-D6CA-46F0-B14F-7347FD4E3E25}"/>
    <hyperlink ref="B311" r:id="rId562" display="https://help.chi.ac.uk/using-ai-your-studies" xr:uid="{5A8E379F-A2BC-4379-848B-26F13E345F2F}"/>
    <hyperlink ref="B470" r:id="rId563" display="https://help.chi.ac.uk/ai-1" xr:uid="{0E1BD750-DDF5-4474-95BD-6C1ECD7B5A3C}"/>
    <hyperlink ref="B496" r:id="rId564" display="https://help.chi.ac.uk/ai" xr:uid="{EAB37FA9-9A17-40F0-B755-473DE5B9DF72}"/>
    <hyperlink ref="B558" r:id="rId565" display="https://help.chi.ac.uk/boc-menus" xr:uid="{02F6356F-B806-46B2-A53F-06FB46B9DA59}"/>
    <hyperlink ref="B559" r:id="rId566" display="https://help.chi.ac.uk/brc-menus" xr:uid="{86D53231-15B6-422C-B857-884A7DD8E96E}"/>
    <hyperlink ref="B240" r:id="rId567" display="https://help.chi.ac.uk/reporting-suspicious-online-activity" xr:uid="{AAFCC356-02A3-45C8-8409-F0337A4E18DD}"/>
    <hyperlink ref="B274" r:id="rId568" display="https://help.chi.ac.uk/allocating-markers-submissions" xr:uid="{29EA60A6-A95A-4A54-A508-BFD2FD9874D2}"/>
    <hyperlink ref="B270" r:id="rId569" display="https://help.chi.ac.uk/academic-skills" xr:uid="{F39F1146-4754-46EF-AD56-19CCD851ADB9}"/>
    <hyperlink ref="B152" r:id="rId570" xr:uid="{F49EC96C-9A8D-4726-AA66-36DF53F69334}"/>
    <hyperlink ref="B150" r:id="rId571" xr:uid="{24E9E47E-A85C-492E-A8A6-F04BF5CB0688}"/>
    <hyperlink ref="B138" r:id="rId572" xr:uid="{62FD123A-F0E7-4850-85DA-42B352725E89}"/>
    <hyperlink ref="B140" r:id="rId573" xr:uid="{8F9E6715-AB17-4520-9AD0-A8D2B6E66D35}"/>
    <hyperlink ref="B141" r:id="rId574" xr:uid="{55E950B5-BAA4-4705-943F-31A2C8A6A31B}"/>
    <hyperlink ref="B142" r:id="rId575" xr:uid="{F7FAB4FB-6575-447C-91F5-FD8818E8E253}"/>
    <hyperlink ref="B143" r:id="rId576" display="https://help.chi.ac.uk/5current-placement-allocation" xr:uid="{C850B8FF-70D8-4AF9-BC90-A9CA2CD4E1A0}"/>
    <hyperlink ref="B144" r:id="rId577" xr:uid="{B5B4C38B-BFDA-4A01-A4B2-107E2E474AF4}"/>
    <hyperlink ref="B145" r:id="rId578" xr:uid="{F497AD00-A80F-430A-9717-428450C044B8}"/>
    <hyperlink ref="B146" r:id="rId579" xr:uid="{8DD9BBC4-80F1-48D4-9803-FB90757AE7DA}"/>
    <hyperlink ref="B147" r:id="rId580" xr:uid="{39670755-5A2C-41F1-8948-B6044865C823}"/>
    <hyperlink ref="B139" r:id="rId581" xr:uid="{16A44E0C-393B-4BA8-96D2-3D8F533879FE}"/>
    <hyperlink ref="B153" r:id="rId582" xr:uid="{BC16DA5D-2120-4444-A93E-DF9718D3B596}"/>
    <hyperlink ref="B149" r:id="rId583" xr:uid="{567B1617-ECBB-43BB-A3BF-AD1C83622EBC}"/>
    <hyperlink ref="B148" r:id="rId584" xr:uid="{EDA0CA2C-55BF-4E39-8FA8-6BD17FB14180}"/>
    <hyperlink ref="B133" r:id="rId585" xr:uid="{A5DB1AA2-2DF9-409B-B2E5-FBC000CA1E20}"/>
    <hyperlink ref="B137" r:id="rId586" xr:uid="{F3DF3E85-258B-4A84-A908-3DF390C42F79}"/>
    <hyperlink ref="B131" r:id="rId587" xr:uid="{293BBD6E-DEF9-4C6F-B4BE-D777B0D605FF}"/>
    <hyperlink ref="B129" r:id="rId588" xr:uid="{D0A18352-BD8E-4EB3-AAC0-0CAB9F50D7C9}"/>
    <hyperlink ref="B128" r:id="rId589" xr:uid="{A3D1CD56-63A9-42C9-9A17-43E27086BE9E}"/>
    <hyperlink ref="B134" r:id="rId590" xr:uid="{B94904A1-1472-419C-93F5-47217D4E4615}"/>
    <hyperlink ref="B132" r:id="rId591" xr:uid="{C85A7A81-1647-41C7-AB47-821AEF463180}"/>
    <hyperlink ref="B135" r:id="rId592" xr:uid="{9FB95AA2-AD9E-4975-9481-A008B16A6F49}"/>
    <hyperlink ref="B130" r:id="rId593" xr:uid="{A1E0D3FD-E04C-48DA-8CD1-69311E268782}"/>
    <hyperlink ref="B136" r:id="rId594" xr:uid="{D544D3CB-E538-4766-901D-1E031DA4DAF9}"/>
    <hyperlink ref="A71" r:id="rId595" xr:uid="{BFDFD1E9-3934-4556-BAE8-BF96CC6F5933}"/>
    <hyperlink ref="A2" r:id="rId596" xr:uid="{DB42EE35-6A67-44FE-A331-A9744F213D76}"/>
    <hyperlink ref="B484" r:id="rId597" display="https://help.chi.ac.uk/support-and-information-zone" xr:uid="{3AF3E1C0-CD4F-48E2-93E4-462DE5014349}"/>
    <hyperlink ref="L488" r:id="rId598" xr:uid="{578D7AA8-0AD8-4B4C-9BD2-7C819D8B55E0}"/>
  </hyperlinks>
  <pageMargins left="0.7" right="0.7" top="0.75" bottom="0.75" header="0.3" footer="0.3"/>
  <pageSetup paperSize="9" orientation="portrait" r:id="rId599"/>
  <tableParts count="1">
    <tablePart r:id="rId600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A299F-96B5-4899-A9B5-86A3F0B0C86A}">
  <dimension ref="A1:F10"/>
  <sheetViews>
    <sheetView workbookViewId="0">
      <selection activeCell="G10" sqref="G10"/>
    </sheetView>
  </sheetViews>
  <sheetFormatPr defaultRowHeight="15"/>
  <cols>
    <col min="1" max="1" width="12.5703125" customWidth="1"/>
    <col min="2" max="2" width="12.42578125" customWidth="1"/>
    <col min="3" max="3" width="13.7109375" customWidth="1"/>
    <col min="4" max="4" width="13" bestFit="1" customWidth="1"/>
    <col min="5" max="5" width="10.7109375" bestFit="1" customWidth="1"/>
    <col min="6" max="6" width="9.7109375" customWidth="1"/>
  </cols>
  <sheetData>
    <row r="1" spans="1:6" ht="19.5">
      <c r="A1" s="37" t="s">
        <v>1274</v>
      </c>
      <c r="B1" s="37" t="s">
        <v>1275</v>
      </c>
      <c r="C1" s="37" t="s">
        <v>1276</v>
      </c>
      <c r="D1" s="37" t="s">
        <v>57</v>
      </c>
      <c r="E1" s="37" t="s">
        <v>217</v>
      </c>
      <c r="F1" s="41" t="s">
        <v>1277</v>
      </c>
    </row>
    <row r="2" spans="1:6" ht="19.5" customHeight="1">
      <c r="A2" s="25" t="s">
        <v>281</v>
      </c>
      <c r="B2" s="38">
        <f>COUNTIF(Pages!E:E, "Roman")</f>
        <v>92</v>
      </c>
      <c r="C2" s="38">
        <f>COUNTIFS(Pages!E:E, "Roman", Pages!D:D, "") + COUNTIFS(Pages!E:E, "Roman", Pages!D:D, "Missing")</f>
        <v>92</v>
      </c>
      <c r="D2" s="38">
        <f>COUNTIFS(Pages!E:E, A2, Pages!D:D, "Published")</f>
        <v>0</v>
      </c>
      <c r="E2" s="38">
        <f>COUNTIFS(Pages!E:E,A2,Pages!D:D, "Deleted")</f>
        <v>0</v>
      </c>
      <c r="F2" s="44">
        <f>((D2+E2)/B2)*100</f>
        <v>0</v>
      </c>
    </row>
    <row r="3" spans="1:6" ht="19.5">
      <c r="A3" s="25" t="s">
        <v>131</v>
      </c>
      <c r="B3" s="38">
        <f>COUNTIF(Pages!E:E, "Haydn")</f>
        <v>65</v>
      </c>
      <c r="C3" s="38" cm="1">
        <f t="array" ref="C3">SUM(COUNTIFS(Pages!E:E, "Haydn", Pages!D:D, {"","Missing"}))</f>
        <v>50</v>
      </c>
      <c r="D3" s="38">
        <f>COUNTIFS(Pages!E:E, A3, Pages!D:D, "Published")</f>
        <v>15</v>
      </c>
      <c r="E3" s="38">
        <f>COUNTIFS(Pages!E:E,A3,Pages!D:D, "Deleted")</f>
        <v>0</v>
      </c>
      <c r="F3" s="44">
        <f>((D3+E3)/B3)*100</f>
        <v>23.076923076923077</v>
      </c>
    </row>
    <row r="4" spans="1:6" ht="19.5">
      <c r="A4" s="25" t="s">
        <v>82</v>
      </c>
      <c r="B4" s="38">
        <f>COUNTIF(Pages!E:E, "Dan")</f>
        <v>131</v>
      </c>
      <c r="C4" s="38" cm="1">
        <f t="array" ref="C4">SUM(COUNTIFS(Pages!E:E, "Dan", Pages!D:D, {"","Missing"}))</f>
        <v>90</v>
      </c>
      <c r="D4" s="38">
        <f>COUNTIFS(Pages!E:E, A4, Pages!D:D, "Published")</f>
        <v>20</v>
      </c>
      <c r="E4" s="38">
        <f>COUNTIFS(Pages!E:E,A4,Pages!D:D, "Deleted")</f>
        <v>21</v>
      </c>
      <c r="F4" s="44">
        <f>((D4+E4)/B4)*100</f>
        <v>31.297709923664126</v>
      </c>
    </row>
    <row r="5" spans="1:6" ht="19.5">
      <c r="A5" s="25" t="s">
        <v>78</v>
      </c>
      <c r="B5" s="38">
        <f>COUNTIF(Pages!E:E, "Roz")</f>
        <v>97</v>
      </c>
      <c r="C5" s="38" cm="1">
        <f t="array" ref="C5">SUM(COUNTIFS(Pages!E:E, "Roz", Pages!D:D, {"","Missing"}))</f>
        <v>64</v>
      </c>
      <c r="D5" s="38">
        <f>COUNTIFS(Pages!E:E, A5, Pages!D:D, "Published")</f>
        <v>33</v>
      </c>
      <c r="E5" s="38">
        <f>COUNTIFS(Pages!E:E,A5,Pages!D:D, "Deleted")</f>
        <v>0</v>
      </c>
      <c r="F5" s="44">
        <f>((D5+E5)/B5)*100</f>
        <v>34.020618556701031</v>
      </c>
    </row>
    <row r="6" spans="1:6" ht="19.5">
      <c r="A6" s="25" t="s">
        <v>393</v>
      </c>
      <c r="B6" s="38">
        <f>COUNTIF(Pages!E:E, "Rish")</f>
        <v>39</v>
      </c>
      <c r="C6" s="38" cm="1">
        <f t="array" ref="C6">SUM(COUNTIFS(Pages!E:E, "Rish", Pages!D:D, {"","Missing"}))</f>
        <v>39</v>
      </c>
      <c r="D6" s="38">
        <f>COUNTIFS(Pages!E:E, A6, Pages!D:D, "Published")</f>
        <v>0</v>
      </c>
      <c r="E6" s="38">
        <f>COUNTIFS(Pages!E:E,A6,Pages!D:D, "Deleted")</f>
        <v>0</v>
      </c>
      <c r="F6" s="44">
        <f>((D6+E6)/B6)*100</f>
        <v>0</v>
      </c>
    </row>
    <row r="7" spans="1:6" ht="19.5">
      <c r="A7" s="25" t="s">
        <v>290</v>
      </c>
      <c r="B7" s="38">
        <f>COUNTIF(Pages!E:E, "Jonah")</f>
        <v>46</v>
      </c>
      <c r="C7" s="38" cm="1">
        <f t="array" ref="C7">SUM(COUNTIFS(Pages!E:E, "Jonah", Pages!D:D, {"","Missing"}))</f>
        <v>46</v>
      </c>
      <c r="D7" s="38">
        <f>COUNTIFS(Pages!E:E, A7, Pages!D:D, "Published")</f>
        <v>0</v>
      </c>
      <c r="E7" s="38">
        <f>COUNTIFS(Pages!E:E,A7,Pages!D:D, "Deleted")</f>
        <v>0</v>
      </c>
      <c r="F7" s="44">
        <f>((D7+E7)/B7)*100</f>
        <v>0</v>
      </c>
    </row>
    <row r="8" spans="1:6" ht="19.5">
      <c r="A8" s="25" t="s">
        <v>58</v>
      </c>
      <c r="B8" s="38">
        <f>COUNTIF(Pages!E:E, "Matt")</f>
        <v>71</v>
      </c>
      <c r="C8" s="38" cm="1">
        <f t="array" ref="C8">SUM(COUNTIFS(Pages!E:E, "Matt", Pages!D:D, {"","Missing"}))</f>
        <v>55</v>
      </c>
      <c r="D8" s="38">
        <f>COUNTIFS(Pages!E:E, A8, Pages!D:D, "Published")</f>
        <v>16</v>
      </c>
      <c r="E8" s="38">
        <f>COUNTIFS(Pages!E:E,A8,Pages!D:D, "Deleted")</f>
        <v>0</v>
      </c>
      <c r="F8" s="44">
        <f>((D8+E8)/B8)*100</f>
        <v>22.535211267605636</v>
      </c>
    </row>
    <row r="9" spans="1:6" ht="19.5">
      <c r="A9" s="25" t="s">
        <v>98</v>
      </c>
      <c r="B9" s="38">
        <f>COUNTIF(Pages!E:E, "Ariana")</f>
        <v>54</v>
      </c>
      <c r="C9" s="38" cm="1">
        <f t="array" ref="C9">SUM(COUNTIFS(Pages!E:E, "Ariana", Pages!D:D, {"","Missing"}))</f>
        <v>11</v>
      </c>
      <c r="D9" s="38">
        <f>COUNTIFS(Pages!E:E, A9, Pages!D:D, "Published")</f>
        <v>43</v>
      </c>
      <c r="E9" s="38">
        <f>COUNTIFS(Pages!E:E,A9,Pages!D:D, "Deleted")</f>
        <v>0</v>
      </c>
      <c r="F9" s="44">
        <f>((D9+E9)/B9)*100</f>
        <v>79.629629629629633</v>
      </c>
    </row>
    <row r="10" spans="1:6" ht="19.5">
      <c r="A10" s="48" t="s">
        <v>1278</v>
      </c>
      <c r="B10" s="46">
        <f>SUM(B2:B9)</f>
        <v>595</v>
      </c>
      <c r="C10" s="46">
        <f>SUM(C2:C9)</f>
        <v>447</v>
      </c>
      <c r="D10" s="46">
        <f>SUM(D2:D9)</f>
        <v>127</v>
      </c>
      <c r="E10" s="46"/>
      <c r="F10" s="47">
        <f t="shared" ref="F2:F10" si="0">(D10/B10)*100</f>
        <v>21.344537815126049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68072CC4ADA84FA3D326599004870B" ma:contentTypeVersion="18" ma:contentTypeDescription="Create a new document." ma:contentTypeScope="" ma:versionID="2c7f5572a91d79938d9c57c325a4b3a5">
  <xsd:schema xmlns:xsd="http://www.w3.org/2001/XMLSchema" xmlns:xs="http://www.w3.org/2001/XMLSchema" xmlns:p="http://schemas.microsoft.com/office/2006/metadata/properties" xmlns:ns2="8adf93bf-960e-4fe2-9e52-1f21a588469c" xmlns:ns3="723991af-ddf7-42f8-b51f-e6ef013f7e7a" targetNamespace="http://schemas.microsoft.com/office/2006/metadata/properties" ma:root="true" ma:fieldsID="5f9380861c3f5ee36ba494732a0196bb" ns2:_="" ns3:_="">
    <xsd:import namespace="8adf93bf-960e-4fe2-9e52-1f21a588469c"/>
    <xsd:import namespace="723991af-ddf7-42f8-b51f-e6ef013f7e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df93bf-960e-4fe2-9e52-1f21a58846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a802cd3-19d1-4162-9d92-4df546ef9c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3991af-ddf7-42f8-b51f-e6ef013f7e7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5b92903-5ab5-429b-9b8f-b207cae69b93}" ma:internalName="TaxCatchAll" ma:showField="CatchAllData" ma:web="723991af-ddf7-42f8-b51f-e6ef013f7e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23991af-ddf7-42f8-b51f-e6ef013f7e7a" xsi:nil="true"/>
    <lcf76f155ced4ddcb4097134ff3c332f xmlns="8adf93bf-960e-4fe2-9e52-1f21a588469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B0290FC-41AD-40DC-AE32-E20F408A86AF}"/>
</file>

<file path=customXml/itemProps2.xml><?xml version="1.0" encoding="utf-8"?>
<ds:datastoreItem xmlns:ds="http://schemas.openxmlformats.org/officeDocument/2006/customXml" ds:itemID="{15CE1CA5-F94C-4028-BFD0-E7FFF755CC83}"/>
</file>

<file path=customXml/itemProps3.xml><?xml version="1.0" encoding="utf-8"?>
<ds:datastoreItem xmlns:ds="http://schemas.openxmlformats.org/officeDocument/2006/customXml" ds:itemID="{BA6AE2E0-5CDB-4913-BC51-BBF9469F3D2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Roman Williams</dc:creator>
  <cp:keywords/>
  <dc:description/>
  <cp:lastModifiedBy>Ariana Barre</cp:lastModifiedBy>
  <cp:revision/>
  <dcterms:created xsi:type="dcterms:W3CDTF">2025-04-09T06:21:09Z</dcterms:created>
  <dcterms:modified xsi:type="dcterms:W3CDTF">2026-01-12T11:19:59Z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0x0101005E68072CC4ADA84FA3D326599004870B</vt:lpwstr>
  </property>
  <property fmtid="{D5CDD505-2E9C-101B-9397-08002B2CF9AE}" pid="3" name="MediaServiceImageTags">
    <vt:lpwstr/>
  </property>
</Properties>
</file>